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codeName="ThisWorkbook"/>
  <mc:AlternateContent xmlns:mc="http://schemas.openxmlformats.org/markup-compatibility/2006">
    <mc:Choice Requires="x15">
      <x15ac:absPath xmlns:x15ac="http://schemas.microsoft.com/office/spreadsheetml/2010/11/ac" url="C:\Users\Dueg Creative\Downloads\"/>
    </mc:Choice>
  </mc:AlternateContent>
  <xr:revisionPtr revIDLastSave="0" documentId="13_ncr:1_{130BA589-D583-4D7A-B907-E55F2CF499D0}" xr6:coauthVersionLast="47" xr6:coauthVersionMax="47" xr10:uidLastSave="{00000000-0000-0000-0000-000000000000}"/>
  <bookViews>
    <workbookView xWindow="-108" yWindow="-108" windowWidth="23256" windowHeight="12456" xr2:uid="{00000000-000D-0000-FFFF-FFFF00000000}"/>
  </bookViews>
  <sheets>
    <sheet name="Simulasi Norma"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27" i="6" l="1"/>
  <c r="N126" i="6"/>
  <c r="N125" i="6"/>
  <c r="T124" i="6"/>
  <c r="R124" i="6"/>
  <c r="N124" i="6"/>
  <c r="N122" i="6"/>
  <c r="T121" i="6"/>
  <c r="R121" i="6"/>
  <c r="N121" i="6"/>
  <c r="O124" i="6" l="1"/>
  <c r="P124" i="6" s="1"/>
  <c r="O121" i="6"/>
  <c r="P121" i="6" s="1"/>
  <c r="N55" i="6"/>
  <c r="N54" i="6"/>
  <c r="N53" i="6"/>
  <c r="T52" i="6"/>
  <c r="R52" i="6"/>
  <c r="N52" i="6"/>
  <c r="N50" i="6"/>
  <c r="N49" i="6"/>
  <c r="T48" i="6"/>
  <c r="R48" i="6"/>
  <c r="N48" i="6"/>
  <c r="N46" i="6"/>
  <c r="N45" i="6"/>
  <c r="N44" i="6"/>
  <c r="N43" i="6"/>
  <c r="T42" i="6"/>
  <c r="R42" i="6"/>
  <c r="N42" i="6"/>
  <c r="O48" i="6" l="1"/>
  <c r="P48" i="6" s="1"/>
  <c r="O42" i="6"/>
  <c r="P42" i="6" s="1"/>
  <c r="O52" i="6"/>
  <c r="P52" i="6" s="1"/>
  <c r="T116" i="6"/>
  <c r="T102" i="6"/>
  <c r="T90" i="6"/>
  <c r="T80" i="6"/>
  <c r="T68" i="6"/>
  <c r="T65" i="6"/>
  <c r="T62" i="6"/>
  <c r="T57" i="6"/>
  <c r="T37" i="6"/>
  <c r="T29" i="6"/>
  <c r="T24" i="6"/>
  <c r="T18" i="6"/>
  <c r="T7" i="6" l="1"/>
  <c r="Q129" i="6"/>
  <c r="V137" i="6"/>
  <c r="N119" i="6"/>
  <c r="N118" i="6"/>
  <c r="N117" i="6"/>
  <c r="R116" i="6"/>
  <c r="N116" i="6"/>
  <c r="N114" i="6"/>
  <c r="N113" i="6"/>
  <c r="N112" i="6"/>
  <c r="N111" i="6"/>
  <c r="N110" i="6"/>
  <c r="N109" i="6"/>
  <c r="N108" i="6"/>
  <c r="N107" i="6"/>
  <c r="N106" i="6"/>
  <c r="N105" i="6"/>
  <c r="N104" i="6"/>
  <c r="N103" i="6"/>
  <c r="R102" i="6"/>
  <c r="N100" i="6"/>
  <c r="N99" i="6"/>
  <c r="N98" i="6"/>
  <c r="N97" i="6"/>
  <c r="N96" i="6"/>
  <c r="N94" i="6"/>
  <c r="N93" i="6"/>
  <c r="N92" i="6"/>
  <c r="N91" i="6"/>
  <c r="R90" i="6"/>
  <c r="N88" i="6"/>
  <c r="N87" i="6"/>
  <c r="N86" i="6"/>
  <c r="N85" i="6"/>
  <c r="N84" i="6"/>
  <c r="N83" i="6"/>
  <c r="N82" i="6"/>
  <c r="N81" i="6"/>
  <c r="R80" i="6"/>
  <c r="N80" i="6"/>
  <c r="N78" i="6"/>
  <c r="N77" i="6"/>
  <c r="N76" i="6"/>
  <c r="N75" i="6"/>
  <c r="N74" i="6"/>
  <c r="N73" i="6"/>
  <c r="N72" i="6"/>
  <c r="N71" i="6"/>
  <c r="N70" i="6"/>
  <c r="N69" i="6"/>
  <c r="R68" i="6"/>
  <c r="N68" i="6"/>
  <c r="N66" i="6"/>
  <c r="R65" i="6"/>
  <c r="N65" i="6"/>
  <c r="N63" i="6"/>
  <c r="R62" i="6"/>
  <c r="N62" i="6"/>
  <c r="N60" i="6"/>
  <c r="N59" i="6"/>
  <c r="N58" i="6"/>
  <c r="R57" i="6"/>
  <c r="N57" i="6"/>
  <c r="N40" i="6"/>
  <c r="N39" i="6"/>
  <c r="N38" i="6"/>
  <c r="R37" i="6"/>
  <c r="N37" i="6"/>
  <c r="N35" i="6"/>
  <c r="N34" i="6"/>
  <c r="N33" i="6"/>
  <c r="N32" i="6"/>
  <c r="N31" i="6"/>
  <c r="N30" i="6"/>
  <c r="R29" i="6"/>
  <c r="N29" i="6"/>
  <c r="N27" i="6"/>
  <c r="N26" i="6"/>
  <c r="N25" i="6"/>
  <c r="R24" i="6"/>
  <c r="N24" i="6"/>
  <c r="N22" i="6"/>
  <c r="N21" i="6"/>
  <c r="N20" i="6"/>
  <c r="N19" i="6"/>
  <c r="R18" i="6"/>
  <c r="N18" i="6"/>
  <c r="N16" i="6"/>
  <c r="N15" i="6"/>
  <c r="N14" i="6"/>
  <c r="N13" i="6"/>
  <c r="N12" i="6"/>
  <c r="N11" i="6"/>
  <c r="N10" i="6"/>
  <c r="N9" i="6"/>
  <c r="N8" i="6"/>
  <c r="R7" i="6"/>
  <c r="N7" i="6"/>
  <c r="O116" i="6" l="1"/>
  <c r="P116" i="6" s="1"/>
  <c r="O29" i="6"/>
  <c r="P29" i="6" s="1"/>
  <c r="O24" i="6"/>
  <c r="P24" i="6" s="1"/>
  <c r="O68" i="6"/>
  <c r="P68" i="6" s="1"/>
  <c r="O37" i="6"/>
  <c r="P37" i="6" s="1"/>
  <c r="V136" i="6"/>
  <c r="O7" i="6"/>
  <c r="P7" i="6" s="1"/>
  <c r="O90" i="6"/>
  <c r="P90" i="6" s="1"/>
  <c r="V134" i="6"/>
  <c r="V135" i="6"/>
  <c r="O62" i="6"/>
  <c r="P62" i="6" s="1"/>
  <c r="O102" i="6"/>
  <c r="P102" i="6" s="1"/>
  <c r="O18" i="6"/>
  <c r="P18" i="6" s="1"/>
  <c r="O57" i="6"/>
  <c r="P57" i="6" s="1"/>
  <c r="O65" i="6"/>
  <c r="P65" i="6" s="1"/>
  <c r="O80" i="6"/>
  <c r="P80" i="6" s="1"/>
  <c r="V133" i="6"/>
  <c r="T129" i="6"/>
  <c r="V138" i="6" l="1"/>
</calcChain>
</file>

<file path=xl/sharedStrings.xml><?xml version="1.0" encoding="utf-8"?>
<sst xmlns="http://schemas.openxmlformats.org/spreadsheetml/2006/main" count="325" uniqueCount="290">
  <si>
    <t>NO</t>
  </si>
  <si>
    <t>KOMPONEN</t>
  </si>
  <si>
    <t>INDIKATOR</t>
  </si>
  <si>
    <t>BUKTI / EVIDENCE / DOKUMEN</t>
  </si>
  <si>
    <t>% 
EVIDENCE</t>
  </si>
  <si>
    <t>BOBOT</t>
  </si>
  <si>
    <t>NILAI LEVEL</t>
  </si>
  <si>
    <t>SKOR</t>
  </si>
  <si>
    <t>CATATAN</t>
  </si>
  <si>
    <t>Level 1 (0,6)</t>
  </si>
  <si>
    <t>Level 2 (0,7)</t>
  </si>
  <si>
    <t>Level 3 (0,8)</t>
  </si>
  <si>
    <t>Level 4 (0,9)</t>
  </si>
  <si>
    <t>Level 5 (1,0)</t>
  </si>
  <si>
    <t>I</t>
  </si>
  <si>
    <t>Penguatan Tata Laksana</t>
  </si>
  <si>
    <t>I.1</t>
  </si>
  <si>
    <t xml:space="preserve">RPJMDes </t>
  </si>
  <si>
    <t>Minimal evidence dipenuhi 40%</t>
  </si>
  <si>
    <t>Minimal evidence terpenuhi 70%</t>
  </si>
  <si>
    <t>● Evidence semua lengkap
● Terdapat evidence yang terkait regulasi dalam bentuk digital</t>
  </si>
  <si>
    <t xml:space="preserve">● Level 3 terpenuhi
● Minimal terdapat perangkat desa memahami mekanisme perencanaaan hingga pertanggungjawaban APBDes
</t>
  </si>
  <si>
    <t xml:space="preserve">● Level 4 terpenuhi
● Minimal terdapat anggota BPD memahami mekanisme perencanaan hingga pertanggungjawaban APBDes
● Terdapat kesesuaian antara APBDes dengan Permendes terkait prioritas penggunaan dana desa
</t>
  </si>
  <si>
    <t>RKPDes</t>
  </si>
  <si>
    <t xml:space="preserve">APBDes </t>
  </si>
  <si>
    <t xml:space="preserve">APBDes perubahan </t>
  </si>
  <si>
    <t xml:space="preserve">Laporan Pertanggungjawaban </t>
  </si>
  <si>
    <t>Undangan Penyusunan regulasi kepada seluruh aparatur desa</t>
  </si>
  <si>
    <t>Notulensi Penyusunan regulasi</t>
  </si>
  <si>
    <t>Daftar Hadir Penyusunan regulasi</t>
  </si>
  <si>
    <t>Dokumentasi Penyusunan regulasi</t>
  </si>
  <si>
    <t>Pertanggungjawaban Bumdes (PP 11 Tahun 2021)</t>
  </si>
  <si>
    <t xml:space="preserve"> </t>
  </si>
  <si>
    <t>I.2</t>
  </si>
  <si>
    <t>Adanya Perdes/Keputusan Kepala Desa/SOP mengenai Mekanisme Evaluasi Kinerja Perangkat Desa</t>
  </si>
  <si>
    <t>SOTK (struktur organisasi tata kelola) Desa, tupoksi masing-masing kaur</t>
  </si>
  <si>
    <t xml:space="preserve">● Level 3 terpenuhi
● Minimal terdapat perangkat desa memahami mengenai SOTK dan mekanisme evaluasi terhadap perangkat desa
● Terdapat publikasi terkait regulasi mekanisme dan evaluasi kinerja perangkat desa
</t>
  </si>
  <si>
    <t xml:space="preserve">● Level 4 terpenuhi 
● Minimal terdapat anggota BPD mengetahui mengenai SOTK dan mekanisme evaluasi terhadap perangkat desa
</t>
  </si>
  <si>
    <t>Perkades/Perdes/Keputusan Kades/SOP tentang Mekanisme Evaluasi Kinerja Perangkat Desa</t>
  </si>
  <si>
    <t xml:space="preserve">Notulensi / Daftar Hadir / Dokumentasi Penyusunan regulasi </t>
  </si>
  <si>
    <t>Format formulir evaluasi (Tupoksi perangkat Desa, Dokumen pendukung, Kriteria penilaian dan Catatan)</t>
  </si>
  <si>
    <t>I.3</t>
  </si>
  <si>
    <t xml:space="preserve">Adanya Perdes/Keputusan Kepala Desa/SOP tentang Pengendalian Gratifikasi, Suap dan Konflik Kepentingan </t>
  </si>
  <si>
    <t>Perkades/Perdes/Keputusan Kades/SOP tentang Pengendalian Gratifikasi, Suap dan Konflik Kepentingan</t>
  </si>
  <si>
    <t>Minimal evidence dipenuhi 70%</t>
  </si>
  <si>
    <t>● Level 3 terpenuhi
● Minimal terdapat perangkat desa memahami tentang pengendalian gratifikasi, suap dan konflik kepentingan (regulasi, makna, dan pesan dalam dokumen tersebut)</t>
  </si>
  <si>
    <t xml:space="preserve">● Level 4 terpenuhi
● Minimal terdapat anggota BPD memahami tentang pengendalian gratifikasi, suap dan konflik kepentingan (regulasi, makna, dan pesan dalam dokumen tersebut)
● Implementasi Perkades yaitu Rekapitulasi laporan gratifikasi, suap dan konflik kepentingan.
</t>
  </si>
  <si>
    <t>Format lampiran deklarasi CoI</t>
  </si>
  <si>
    <t>I.4</t>
  </si>
  <si>
    <t>Perjanjian Kerjasama antara Pelaksana Kegiatan Anggaran dengan Pihak Penyedia, dan telah melalui Proses Pengadaan Barang/Jasa di Desa</t>
  </si>
  <si>
    <t>Perencanaan Pengadaan terkait PBJ</t>
  </si>
  <si>
    <t>Minimal evidence dipenuhi 50%</t>
  </si>
  <si>
    <t>Minimal evidence dipenuhi 80%</t>
  </si>
  <si>
    <t>● Evidence semua lengkap
● Perencanaan Pengadaan telah terpublikasi
● Seluruh evidence dalam bentuk digital</t>
  </si>
  <si>
    <t xml:space="preserve">● Level 3 terpenuhi
● Terdapat papan informasi dan atau publikasi tentang pekerjaan dilaksanakan </t>
  </si>
  <si>
    <r>
      <rPr>
        <sz val="11"/>
        <color theme="1"/>
        <rFont val="Calibri"/>
        <family val="2"/>
        <scheme val="minor"/>
      </rPr>
      <t xml:space="preserve">● Level 4 terpenuhi
● Hasil pekerjaan dapat memberi manfaat bagi masyarakat
</t>
    </r>
    <r>
      <rPr>
        <i/>
        <sz val="11"/>
        <color theme="1"/>
        <rFont val="Calibri"/>
        <family val="2"/>
        <scheme val="minor"/>
      </rPr>
      <t>●</t>
    </r>
    <r>
      <rPr>
        <sz val="11"/>
        <color theme="1"/>
        <rFont val="Calibri"/>
        <family val="2"/>
        <scheme val="minor"/>
      </rPr>
      <t>Random check dengan penyedia yang menyatakan bahwa selama proses pengadaan tidak ada indikasi gratifikasi dan sejenisnya</t>
    </r>
  </si>
  <si>
    <t>KAK/ToR/spesifikasi teknis terkait PBJ dan HPS sesuai peraturan LKPP dan atau kepala daerah tentang tata cara pengadaan barang/jasa di desa</t>
  </si>
  <si>
    <t>Undangan dari Desa kepada Penyedia Jasa sesuai Peraturan PBJ yang berlaku</t>
  </si>
  <si>
    <t xml:space="preserve">surat penawaran dari Penyedia Jasa </t>
  </si>
  <si>
    <t>SK Tim Pelaksana Kegiatan</t>
  </si>
  <si>
    <t>Perjanjian Kerjasama</t>
  </si>
  <si>
    <t>Dokumen penyelesaian pembayaran</t>
  </si>
  <si>
    <t>I.5</t>
  </si>
  <si>
    <t>Adanya Perdes/Keputusan Kepala Desa/SOP tentang Pakta Integritas dan sejenisnya</t>
  </si>
  <si>
    <t>Perkades/Perdes/Keputusan Kades/SOP tentang Pakta Integritas</t>
  </si>
  <si>
    <t xml:space="preserve">● Minimal evidence dipenuhi 40%
</t>
  </si>
  <si>
    <t>● Minimal evidence dipenuhi 70%</t>
  </si>
  <si>
    <t>● Evidence semua lengkap
● Seluruh evidence dalam bentuk digital</t>
  </si>
  <si>
    <t xml:space="preserve">● Level 3 terpenuhi
● Terdapat perangkat desa yang memahami substansi tentang Pakta Integritas yang ditandatangani
</t>
  </si>
  <si>
    <t>● Level 4 terpenuhi
● Terdapat anggota BPD yang mengetahui bahwa ada Pakta Integritas bagi perangkat desa</t>
  </si>
  <si>
    <t>Dokumen Pakta Integritas yang ditandatangani Aparat Desa</t>
  </si>
  <si>
    <t xml:space="preserve">Notulensi/Daftar Hadir/Dokumentasi Penyusunan regulasi </t>
  </si>
  <si>
    <t>II</t>
  </si>
  <si>
    <t>Penguatan Pengawasan</t>
  </si>
  <si>
    <t>II.1</t>
  </si>
  <si>
    <t>Adanya Kegiatan Pengawasan dan Evaluasi Kinerja Perangkat Desa</t>
  </si>
  <si>
    <t>Undangan kegiatan pengawasan dan evaluasi kepada seluruhperangkat Desa dan  Aparatur desa</t>
  </si>
  <si>
    <t xml:space="preserve">● Minimal evidence dipenuhi 70%
</t>
  </si>
  <si>
    <t xml:space="preserve">● Evidence semua lengkap
● Seluruh evidence dalam bentuk digital
</t>
  </si>
  <si>
    <t>● Level 3 terpenuhi
● Minimal terdapat anggota BPD mengetahui mengenai kegiatan pengawasan dan  evaluasi kinerja perangkat desa</t>
  </si>
  <si>
    <t>● Level 4 terpenuhi 
●  Terdapat tindak lanjut dari hasil evaluasi sebelumnya</t>
  </si>
  <si>
    <t>Notulensi kegiatan</t>
  </si>
  <si>
    <t>Daftar hadir</t>
  </si>
  <si>
    <t xml:space="preserve">Dokumentasi </t>
  </si>
  <si>
    <t>Lampiran formulir Pengawasan dan evaluasi (Tupoksi perangkat Desa, Dokumen pendukung, Kriteria penilaian dan Catatan)</t>
  </si>
  <si>
    <t>II.2</t>
  </si>
  <si>
    <t>Adanya Tindak Lanjut Hasil Pembinaan, Petunjuk, Arahan, Pengawasan, dan Pemeriksaan dari Pemerintah Pusat/Daerah</t>
  </si>
  <si>
    <t>Arsip/Dokumen hasil Pembinaan,  Petunjuk, Arahan, Pengawasan, dan Pemeriksaan dari Pemerintah Pusat/Daerah</t>
  </si>
  <si>
    <t xml:space="preserve"> Evidence semua lengkap
</t>
  </si>
  <si>
    <t>● Evidence semua lengkap
● Dalam jangka waktu lebih dari 6 bulan telah memberikan respon terhadap hasil Tindak Lanjut Pembinaan, Petunjuk, Arahan, Pengawasan, dan Pemeriksaan dari Pemerintah Pusat/Daerah pada tahun berjalan atau periode sebelumnya</t>
  </si>
  <si>
    <t>● Evidence semua lengkap
● Dalam jangka waktu paling lambat 6 bulan telah memberikan respon terhadap hasil Tindak Lanjut Pembinaan, Petunjuk, Arahan, Pengawasan, dan Pemeriksaan dari Pemerintah Pusat/Daerah pada tahun berjalan atau periode sebelumnya</t>
  </si>
  <si>
    <t>● Evidence semua lengkap
● Dalam jangka waktu paling lambat 3 bulan telah memberikan respon terhadap hasil Tindak Lanjut Pembinaan, Petunjuk, Arahan, Pengawasan, dan Pemeriksaan dari Pemerintah Pusat/Daerah pada tahun berjalan atau periode sebelumnya</t>
  </si>
  <si>
    <r>
      <rPr>
        <sz val="11"/>
        <color theme="1"/>
        <rFont val="Calibri"/>
        <family val="2"/>
        <scheme val="minor"/>
      </rPr>
      <t xml:space="preserve">Surat keterangan/penjelasan terhadap Pembinaan,  Petunjuk, Arahan, Pengawasan, dan Pemeriksaan dari Pemerintah Pusat/Daerah </t>
    </r>
    <r>
      <rPr>
        <b/>
        <sz val="11"/>
        <color theme="1"/>
        <rFont val="Calibri"/>
        <family val="2"/>
        <scheme val="minor"/>
      </rPr>
      <t>yang belum bisa diselesaikan</t>
    </r>
    <r>
      <rPr>
        <sz val="11"/>
        <color theme="1"/>
        <rFont val="Calibri"/>
        <family val="2"/>
        <scheme val="minor"/>
      </rPr>
      <t xml:space="preserve"> dalam tahun berjalan </t>
    </r>
  </si>
  <si>
    <t>Surat Penyelesaian/Berita acara penyelesaian atas  Pembinaan, Petunjuk, Arahan, Pengawasan, dan Pemeriksaan dari Pemerintah Pusat/Daerah Pemeriksaan Temuan dengan melampirkan bukti dukung</t>
  </si>
  <si>
    <t>II.3</t>
  </si>
  <si>
    <t>Tidak adanya Aparatur Desa dalam 3 (tiga) tahun terakhir yang terjerat Tindak Pidana Korupsi</t>
  </si>
  <si>
    <t xml:space="preserve">Surat pernyataan oleh kepala desa bersama inspektorat Kabupaten, kadis PMD Kabupaten </t>
  </si>
  <si>
    <t>Surat keterangan dari APH berdasarkan surat permohonan dari Pemkab</t>
  </si>
  <si>
    <t>Screenshot hasil penelusuran berita bahwa tidak ditemukan kasus tindak pidana korupsi di desa tersebut</t>
  </si>
  <si>
    <t>Surat pernyataan diupload ke website desa</t>
  </si>
  <si>
    <t>III</t>
  </si>
  <si>
    <t>Penguatan Kualitas Pelayanan Publik</t>
  </si>
  <si>
    <t>III.1</t>
  </si>
  <si>
    <t>Adanya Layanan Pengaduan bagi Masyarakat</t>
  </si>
  <si>
    <t>Prosedur baku penerimaan, penanganan dan tindaklanjut pengaduan</t>
  </si>
  <si>
    <t>Evidence lengkap</t>
  </si>
  <si>
    <t>● Level 3 terpenuhi
● Adanya informasi rekap dan progres tindak lanjut yang didiskusikan secara berkala di forum internal pemerintah desa</t>
  </si>
  <si>
    <t>● Level 4 terpenuhi
● Adanya Random check terhadap unsur masyarakat yang menyampaikan aduan yang sudah selesai, (hasil diharapkan masy tau aduannya sudah di TL, memadai, dll)
● Terdapat anggota BPD yang mengetahui rekap dan tindak lanjut Pengaduan Masyarakat</t>
  </si>
  <si>
    <t>Saluran penerimaan pengaduan (digital berupa Email/Website/media sosial dan konvensional)</t>
  </si>
  <si>
    <t>Publikasi prosedur baku dan saluran pengaduan</t>
  </si>
  <si>
    <t>Media informasi terkait prosedur dan saluran pengaduan</t>
  </si>
  <si>
    <t>III.2</t>
  </si>
  <si>
    <t>Adanya Survei Kepuasan Masyarakat (SKM) terhadap Layanan Pemerintah Desa</t>
  </si>
  <si>
    <t>Survey kepuasan berdasarkan pelayanan yang diberikan pemerintah desa kepada masyarakat</t>
  </si>
  <si>
    <t>Terdapat Survey puas dan tidak puas</t>
  </si>
  <si>
    <t>Terdapat Survey Kuosioner</t>
  </si>
  <si>
    <t>Terdapat Survey Web Based</t>
  </si>
  <si>
    <t xml:space="preserve">● Terdapat laporan dari hasil Survey Web Based / Survey Kuesioner berserta rencana tindaklanjutnya
</t>
  </si>
  <si>
    <t>● Level 4 terpenuhi
● Terdapat publikasi hasil survey dan rencana tindak lanjut di website desa/ media sosial desa / papan pengumuman desa</t>
  </si>
  <si>
    <t>Pelaksanaan  Survey berdasarkan pada Pedoman penyusunan survey kepuasan masyarakat yang dikeluarkan oleh KemenPAN RB (PermenPAN RB No. 14 tahun 2017/yang berlaku).</t>
  </si>
  <si>
    <t>III.3</t>
  </si>
  <si>
    <t>Adanya Keterbukaan dan Akses Masyarakat Desa terhadap Informasi layanan pemerintah desa (kesehatan, pendidikan, sosial, lingkungan, tramtibumlinmas, pekerjaan umum), Pembangunan, Kependudukan, Keuangan, dan Pelayanan lainnya.</t>
  </si>
  <si>
    <t>Informasi SPM sesuai dengan  Permendagri No. 2 tahun 2017</t>
  </si>
  <si>
    <t>Terdapat informasi jenis layanan di kantor Pemerintah Desa dalam bentuk fisik/konvensional</t>
  </si>
  <si>
    <t xml:space="preserve">Ada aplikasi penunjang/grup Whatsapp dan sejenisnya sebagai forum interaksi masyarakat dan perangkat desa </t>
  </si>
  <si>
    <r>
      <rPr>
        <sz val="11"/>
        <color theme="1"/>
        <rFont val="Calibri"/>
        <family val="2"/>
        <scheme val="minor"/>
      </rPr>
      <t xml:space="preserve">Telah terpublikasi dengan jelas dikantor desa/website/media sosial : </t>
    </r>
    <r>
      <rPr>
        <b/>
        <sz val="11"/>
        <color theme="1"/>
        <rFont val="Calibri"/>
        <family val="2"/>
        <scheme val="minor"/>
      </rPr>
      <t>Syarat, Alur/Proses, dan SLA (Lama layanan), dan Biaya Pelayanan</t>
    </r>
    <r>
      <rPr>
        <sz val="11"/>
        <color theme="1"/>
        <rFont val="Calibri"/>
        <family val="2"/>
        <scheme val="minor"/>
      </rPr>
      <t xml:space="preserve">
(Tim penilai lakukan observasi /verifikasi lapangan)</t>
    </r>
  </si>
  <si>
    <t xml:space="preserve">● Level 3 terpenuhi
● Di antara perangkat desa yang diwawancara mengetahui jenis layanan kepada masyarakat
</t>
  </si>
  <si>
    <t xml:space="preserve">● Level 4 terpenuhi
● Masyarakat mengetahui dengan jelas layanan yang diberikan oleh desa (on the spot interview)
</t>
  </si>
  <si>
    <t>Media Informasi (Poster, Banner, Media Sosial dan Website)</t>
  </si>
  <si>
    <t>III.4</t>
  </si>
  <si>
    <t>Adanya Media Informasi tentang APBDes di Balai Desa dan/atau tempat lain yang mudah diakses oleh Masyarakat</t>
  </si>
  <si>
    <t>Baliho/Poster APBDES yang mencakup:</t>
  </si>
  <si>
    <t xml:space="preserve">Terdapat informasi APBDes di kantor desa dalam bentuk fisik/konvensional
(Terdapat media publikasi dalam bentuk cetak (poster, spanduk, banner dll) yang menjelaskan tentang perencanaan/pertanggungjawaban APBDes)
</t>
  </si>
  <si>
    <t>Terdapat informasi APBDes di dusun dan tempat strategis dalam bentuk fisik/konvensional</t>
  </si>
  <si>
    <t>Telah terpublikasi dengan jelas website/media digital lainnya</t>
  </si>
  <si>
    <t xml:space="preserve">● Level 3 terpenuhi
● Di antara perangkat desa memahami struktur APBDes ( sumber pendapatan desa, belanja desa, dll) dan prioritas penggunaan dana desa. 
</t>
  </si>
  <si>
    <t>● Terpenuhi Level 4
●  Masyarakat mengetahui Informasi mengenai APBDes</t>
  </si>
  <si>
    <t>a. Sumber pendapatan (DD, ADD, Pajak Retribusi, PAD, Hibah, Transfer dari APBD provinsi, kabupaten dan kota dll)</t>
  </si>
  <si>
    <t>b. Penetapan prioritas penggunaan Dana Desa sesuai Permendes PDTT No. 8 Tahun 2022</t>
  </si>
  <si>
    <t>c. Alokasi belanja tiap bidang kewenangan</t>
  </si>
  <si>
    <t>d. Kontak aduan (konvensional dan digital)</t>
  </si>
  <si>
    <t xml:space="preserve">Lokasi pemasangan: </t>
  </si>
  <si>
    <t>a. Kantor Desa (baliho)</t>
  </si>
  <si>
    <t>b. Dusun (poster atau baliho)</t>
  </si>
  <si>
    <t>c. Website</t>
  </si>
  <si>
    <t>d. Media sosial</t>
  </si>
  <si>
    <t>e. lainnya</t>
  </si>
  <si>
    <t>III.5</t>
  </si>
  <si>
    <t>Adanya Maklumat Pelayanan</t>
  </si>
  <si>
    <t>Isi Maklumat sesuai dengan PermenPAN RB yang berlaku</t>
  </si>
  <si>
    <t>-</t>
  </si>
  <si>
    <t xml:space="preserve">● Maklumat Pelayanan tersedia di balai desa dalam ukuran cukup, dibingkai dan atau dipasang dalam bentuk yang proper.
</t>
  </si>
  <si>
    <t xml:space="preserve">● Level 2 terpenuhi
● Maklumat Pelayanan juga tersedia pada website/media digital/media sosial
</t>
  </si>
  <si>
    <t>● Level 3 terpenuhi
● Terdapat perangkat desa memahami isi Maklumat Pelayanan desa</t>
  </si>
  <si>
    <t xml:space="preserve">● Level 4 terpenuhi
● Unsur masyarakat mengetahui isi Maklumat Pelayanan Desa
</t>
  </si>
  <si>
    <t>Isi Maklumat pelayanan memuat minimal:</t>
  </si>
  <si>
    <t>a. Komitmen dari Aparat Desa</t>
  </si>
  <si>
    <t xml:space="preserve">b. Konsekuensi hukum </t>
  </si>
  <si>
    <t>c. Ditandatangani oleh Kepala Desa</t>
  </si>
  <si>
    <t xml:space="preserve">Maklumat Pelayanan Dicetak dengan minimal ukuran poster </t>
  </si>
  <si>
    <t>Lokasi Pemasangan:</t>
  </si>
  <si>
    <t>a. Di tempat pelayanan kantor desa dan dusun</t>
  </si>
  <si>
    <t>b. Di upload di Website dan media sosial</t>
  </si>
  <si>
    <t>IV</t>
  </si>
  <si>
    <t>Penguatan Partisipasi Masyarakat</t>
  </si>
  <si>
    <t>IV.1</t>
  </si>
  <si>
    <t>Adanya Partisipasi dan Keterlibatan Masyarakat dalam Penyusunan RKP Desa</t>
  </si>
  <si>
    <t>1. Musyawarah Pemangku Kepentingan (Dusun / Kelompok)</t>
  </si>
  <si>
    <t>●Minimal evidence dipenuhi 40%</t>
  </si>
  <si>
    <t>●Minimal evidence dipenuhi 80%</t>
  </si>
  <si>
    <t xml:space="preserve">● Evidence terpenuhi secara lengkap baik secara fisik maupun digital
●Keterlibatan unsur Masyarakat Desa (perwakilan Toga, Tomas, Todat, tokoh pemuda, tokoh perempuan dan lainnya) yang tercantum dalam SK Tim Penyusun RKPDes
</t>
  </si>
  <si>
    <t xml:space="preserve">● Terpenuhinya evidence level 3
● Terdapat aparat pemerintah desa yang memahami prosedur dalam penyusunan RKPDes
</t>
  </si>
  <si>
    <t>● Terpenuhi Level 4
●  Terdapat kesesuaian antara notulensi Musdus dan atau Musdes dengan poin yang tercantum pada RKPDes
● Unsur masyarakat pada Tim Penyusun memahami RKPDes yang dihasilkan.</t>
  </si>
  <si>
    <t>Undangan kepada masyarakat dusun/Kelompok</t>
  </si>
  <si>
    <t>Notulensi (judul, waktu kegiatan, keterwakilan masyarakat, daftar usulan yang diajukan dan disepakati/tidak yang ditandatangani oleh Kadus atau Ketua Kelompok dan peserta</t>
  </si>
  <si>
    <t>2. Musyawarah desa:</t>
  </si>
  <si>
    <t>Undangan kepada masyarakat desa</t>
  </si>
  <si>
    <t>Notulensi (judul, waktu kegiatan, keterwakilan masyarakat desa, daftar usulan dan biaya yang diajukan dan disepakati/tidak yang ditandatangani oleh Kades, Kadus dan perwakilan masyarakat desa)</t>
  </si>
  <si>
    <t xml:space="preserve">SK Tim Penyusun RKPDes </t>
  </si>
  <si>
    <t>IV.2</t>
  </si>
  <si>
    <t>Adanya Kesadaran Masyarakat dalam Mencegah Terjadinya Praktik Gratifikasi, Suap dan Konflik Kepentingan</t>
  </si>
  <si>
    <t>Survei Perilaku baik konvensional maupun digital yang meliputi minimal:</t>
  </si>
  <si>
    <t xml:space="preserve">● Terlaksananya survey perilaku
</t>
  </si>
  <si>
    <t xml:space="preserve">● Terpenuhinya evidence level 1
● Terdapat hasil rekapitulasi dan analisa serta tindak lanut kegiatan survey 
</t>
  </si>
  <si>
    <t xml:space="preserve">● Terpenuhinya evidence level 2
● Melakukan sosialisasi hasil survey dan dan menyampaikan surat edaran terkait gratifikasi, suap dan konflik kepentingan
●Surat edaran tentang Perkades Gratifikasi dan Suap serta konflik kepentingan
"
</t>
  </si>
  <si>
    <t xml:space="preserve">● Terpenuhinya evidence level 3
● Deklarasi aparat desa untuk tidak menerima gratifikasi dan suap dalam penyelenggaraan pemerintahan desa (banner, poster, media digital, media sosial)
● Terlaksananya deklarasi konflik kepentingan oleh aparat pemerintah desa
"
</t>
  </si>
  <si>
    <t>● Terpenuhinya evidence level 4
● Random check ke satu anggota masyarakat tentang ada tidaknya praktik/implementasi gratifikasi ke perangkat desa</t>
  </si>
  <si>
    <t>a. Perilaku masyarakat desa memberikan gratifikasi dan suap</t>
  </si>
  <si>
    <t>b. Mengetahui, menyadari dan menghindari adanya konflik kepentingan</t>
  </si>
  <si>
    <t xml:space="preserve">c. Mengetahui, memahami dan mengimplementasikan 9 nilai antikorupsi </t>
  </si>
  <si>
    <t xml:space="preserve">Hasil rekapitulasi, analisis dan tindaklanjut </t>
  </si>
  <si>
    <t>Surat edaran terkait gratifikasi, suap dan konflik kepentingan</t>
  </si>
  <si>
    <t>Sosialisasi Perkades secara fisik kepada masyarakat:</t>
  </si>
  <si>
    <t>a. undangan</t>
  </si>
  <si>
    <t>b. daftar hadir</t>
  </si>
  <si>
    <t>c. notulensi</t>
  </si>
  <si>
    <t>d. dokumentasi</t>
  </si>
  <si>
    <t>e. digitalisasi melalui video (sosialisasi/testimoni dari penerima pelayanan)</t>
  </si>
  <si>
    <t>Deklarasi Konflik Kepentingan yang sudah diisi oleh aparatur desa (pemberitaan /Penyebarluasan informasi mengenai deklarasi Konflik Kepentingan)</t>
  </si>
  <si>
    <t>IV.3</t>
  </si>
  <si>
    <t>Adanya Keterlibatan Lembaga Kemasyarakatan dalam Pelaksanaan Pembangunan Desa</t>
  </si>
  <si>
    <t xml:space="preserve">Undangan / pengumuman kepada masyarakat </t>
  </si>
  <si>
    <t>●Minimal evidence dipenuhi 75%</t>
  </si>
  <si>
    <t xml:space="preserve">● Evidence terpenuhi secara lengkap baik secara fisik / digital
●Keterlibatan Masyarakat Desa dalam pelaksanaan pembangunan desa dibuktikan dengan dokumentasi kegiatan secara digital/website/media sosial </t>
  </si>
  <si>
    <t xml:space="preserve">● Terpenuhinya evidence level 3
● Terdapat Tim Pelaksana Kegiatan  yang mampu menjelaskan prosedur dalam pelaksanaan pembangunan desa
</t>
  </si>
  <si>
    <t xml:space="preserve">● Terpenuhi Level 4
●  Hasil pelaksanaan pembangunan dapat dirasakan oleh masyarakat desa
</t>
  </si>
  <si>
    <t>Notulensi / Berita Acara (judul, waktu kegiatan, keterwakilan masyarakat dusun, tandatangan oleh Kades, Kadus dan perwakilan masyarakat dusun/desa)</t>
  </si>
  <si>
    <t>Tanda terima pembayaran upah / daftar hadir</t>
  </si>
  <si>
    <t>LPJ Pelaksanaan Pembangunan Desa</t>
  </si>
  <si>
    <t>V</t>
  </si>
  <si>
    <t>Kearifan Lokal</t>
  </si>
  <si>
    <t>V.1</t>
  </si>
  <si>
    <t>Adanya Budaya Lokal/Hukum Adat yang Mendorong Upaya Pencegahan Tindak Pidana Korupsi</t>
  </si>
  <si>
    <t xml:space="preserve">Kesenian, adat istiadat dan/atau motto/slogan/jargon dan/atau Upaya perangkat desa beserta elemen masyarakat mensosialisasikan pencegahan korupsi dengan memadukan kearifan lokal setempat yang dilengkapi narasi dari 9 nilai antikorupsi dan diupload diwebsite dan media  sosial (baik video maupun artikel) </t>
  </si>
  <si>
    <t>● Terdapat budaya lokal yang ada mencerminkan nilai antikorupsi</t>
  </si>
  <si>
    <t>● Level 1 terpenuhi
● Terdapat dokumentasi kegiatan mengenai budaya lokal/ hukum adat/ kegiatan kemasyarakatan yang mendorong upaya pencegahan korupsi.</t>
  </si>
  <si>
    <t>● Level 2 terpenuhi
● Terdapat budaya lokal yang dipublikasikan melalui website/media sosial/media digital</t>
  </si>
  <si>
    <t xml:space="preserve">● Level 3 terpenuhi
● Terpublikasi secara rutin
</t>
  </si>
  <si>
    <t>● Level 4 terpenuhi 
● Terdapat Peraturan/Surat Keputusan/Surat Edaran mengenai budaya lokal/ hukum adat/ kegiatan kemasyarakatan yang mendorong upaya pencegahan korupsi.
● Konfirmasi masyarakat mengenai budaya lokal/hukum adat yang menggambarkan 9 nilai antikorupsi</t>
  </si>
  <si>
    <t xml:space="preserve">Peraturan/Surat Keputusan/Surat Edaran tentang kesenian dan adat istiadat </t>
  </si>
  <si>
    <t>V.2</t>
  </si>
  <si>
    <t>Adanya Tokoh Masyarakat, Tokoh Agama, Tokoh Adat, Tokoh Pemuda, dan Kaum Perempuan yang Mendorong Upaya Pencegahan Tindak Pidana Korupsi</t>
  </si>
  <si>
    <t>SK Penetepan/deklarasi/surat pernyataan  tokoh masyarakat, tokoh agama,  Tokoh Adat, Tokoh Pemuda, dan Kaum Perempuan yang mendukung upaya pencegahan korupsi</t>
  </si>
  <si>
    <t>● Terdapat Peraturan/Surat Keputusan/Surat Edaran penetapan Tokoh Masyarakat, Tokoh Agama, Tokoh Adat, Tokoh Pemuda, dan Kaum Perempuan yang Mendorong Upaya Pencegahan Tindak Pidana Korupsi</t>
  </si>
  <si>
    <t>● Terpenuhi level 1
● Testimoni dari masyarakat desa mengenai peran Tokoh Masyarakat, Tokoh Agama, Tokoh Adat, Tokoh Pemuda, dan Kaum Perempuan yang Mendorong Upaya Pencegahan Tindak Pidana Korupsi</t>
  </si>
  <si>
    <t>● Terpenuhi level 2
● Bukti diupload di website/media sosial</t>
  </si>
  <si>
    <t>● Terpenuhi level  3
● Konfirmasi dari masyarakat mengenai tokoh yang terdapat di desa</t>
  </si>
  <si>
    <t xml:space="preserve">● Terpenuhi level 4
●  Terdapat bukti aktivitas tokoh yang mendorong upaya pencegahan tindak pidana korupsi, baik bukti secara fisik ataupun digital
</t>
  </si>
  <si>
    <t xml:space="preserve">Testimoni dari tokoh masyarakat, tokoh agama,  Tokoh Adat, Tokoh Pemuda, dan Kaum Perempuan </t>
  </si>
  <si>
    <t>Bukti diupload diwebsite dan media sosial</t>
  </si>
  <si>
    <t>Bukti aktifitas tokoh dalam mendorong upaya mencegah korupsi</t>
  </si>
  <si>
    <t>No.</t>
  </si>
  <si>
    <t xml:space="preserve">SKOR </t>
  </si>
  <si>
    <t>TATA LAKSANA</t>
  </si>
  <si>
    <t>PENGAWASAN</t>
  </si>
  <si>
    <t>PELAYANAN PUBLIK</t>
  </si>
  <si>
    <t>PARTISIPASI MASYARAKAT</t>
  </si>
  <si>
    <t>KEARIFAN</t>
  </si>
  <si>
    <t>LENGKAP</t>
  </si>
  <si>
    <t>1.Aktivitas Kemasyarakatan berupa Sangkep Sosialisasi Jalan Usaha Tani Br.Pakuseba (agar diuplod di Indikator V.1) dan diisi Subtitle Bahasa Indonesia 
2. SK mengenai Penguatan  Budaya dan Adat Istiadat belum terdapat klausul yang mendorong upaya pencegahan korupsi</t>
  </si>
  <si>
    <t>1. Telah terdapat SK PokMas Antikorupsi</t>
  </si>
  <si>
    <t>2. Testimoni yang dimaksud adalah Testimoni dari masyarakat desa mengenai peran Tokoh Masyarakat, Tokoh Agama, Tokoh Adat, Tokoh Pemuda, dan Kaum Perempuan yang Mendorong Upaya Pencegahan Tindak Pidana Korupsi</t>
  </si>
  <si>
    <t>Keterangan Hasil Evaluasi</t>
  </si>
  <si>
    <t>- Pastikan ada perangkat desa dan anggotra BPD yang  memahami mekanisme perencanaaan hingga pertanggungjawaban APBDes</t>
  </si>
  <si>
    <t>- Kurang Laporan BUMDes Semester I</t>
  </si>
  <si>
    <t>- Antara undangan, notulen dan daftar hadir tidak nyambung</t>
  </si>
  <si>
    <t>- Pastikan ada perangkat desa dan anggotra BPD yang memahami memahami mengenai SOTK dan mekanisme evaluasi terhadap perangkat desa</t>
  </si>
  <si>
    <t>- Lakukan publikasi terkait regulasi mekanisme dan evaluasi kinerja perangkat desa</t>
  </si>
  <si>
    <t>- Pastikan ada perangkat desa dan anggotra BPD yang memahami tentang pengendalian gratifikasi, suap dan konflik kepentingan (regulasi, makna, dan pesan dalam dokumen tersebut)</t>
  </si>
  <si>
    <t>- Tambahkan dokumentasi Papan informasi terkait poyek fisik di Desa dan publikasikan terkait proyek pembangunan pada website dan medsos</t>
  </si>
  <si>
    <t>- Perlu tambahan pengadaan barjas th 2025 (yang di upload th 2024)</t>
  </si>
  <si>
    <t>- Tambahkan testimoni masyarakat dan penyedia</t>
  </si>
  <si>
    <t>- Antara undangan, notulen dan daftar hadir kurang nyambung</t>
  </si>
  <si>
    <t>- Pastikan ada perangkat desa yang memahami substansi tentang Pakta Integritas yang ditandatangani dan anggotra BPD yang mengetahui bahwa ada Pakta Integritas bagi perangkat desa</t>
  </si>
  <si>
    <t>- Kurang Perkades/Perdes/Keputusan Kades/SOP tentang Pakta Integritas</t>
  </si>
  <si>
    <t>Kurang rekap Pengaduan dan progres tindak lanjut agar dibuat berkala (bulanan/ triwulanan/semester) dan ditandatangani oleh Perbekel, Ketua BPD dan Sekdes</t>
  </si>
  <si>
    <t>- Tambahkan Rekapitulasi laporan gratifikasi, suap dan konflik kepentingan secara berkala dan ditandatangani oleh Perbekel dan Ketua BPD</t>
  </si>
  <si>
    <t>Tidak terdapap Survey Web Based hanya melampirkan Survey Kuosioner saja</t>
  </si>
  <si>
    <t xml:space="preserve">- Pastikan ada perangkat desa yang mengetahui jenis layanan kepada masyarakat dan masyarakat mengetahui dengan jelas layanan yang diberikan oleh desa </t>
  </si>
  <si>
    <t xml:space="preserve">Pastikan terdapat perangkat desa memahami struktur APBDes ( sumber pendapatan desa, belanja desa, dll) dan prioritas penggunaan dana desa. 
</t>
  </si>
  <si>
    <t>Pastikan terdapat perangkat desa memahami isi Maklumat Pelayanan desa dan ada unsur masyarakat mengetahui isi Maklumat Pelayanan Desa</t>
  </si>
  <si>
    <t>Tidak ada dokumen terkait Sosialisasi Hasil Survey dan Sosialisasi Perkades Kepada Masyarakat</t>
  </si>
  <si>
    <t>3. Tidak terdapat budaya lokal yang dipublikasikan melalui website/media sosial/media digital</t>
  </si>
  <si>
    <t>MONITORING PEMENUHAN INDIKATOR DESA ANTIKORUPSI
DESA TARO KABUPATEN GIANYAR PROVINSI BALI</t>
  </si>
  <si>
    <t>(HASIL EVALUASI TIM PERLUASAN PERCONTOHAN DESA ANTIKORUPSI KABUPATEN GIANYAR)</t>
  </si>
  <si>
    <t>- Pastikan terdapat perangkat desa  yang memahami prosedur dalam penyusunan RKPDes dan Unsur masyarakat pada Tim Penyusun memahami RKPDes yang dihasilkan.</t>
  </si>
  <si>
    <t>TAMBAH BUATKAN LAPORAN HASIL SURVEY SKM SECARA BERKALA DAN PUBLIKASIKAN</t>
  </si>
  <si>
    <t>ISI MAKLUMAT SESUAIKAN DENGAN PERMENPAN 15 TH 2014</t>
  </si>
  <si>
    <t>TAMBAH BUATKAN LAPORAN HASIL SURVEY PERSEPSI KORUPSI SECARA BERKALA DAN PUBLIKASIKAN</t>
  </si>
  <si>
    <t>https://drive.google.com/drive/folders/1GpZbCJBLsSsnqLAZI4WlSumAxKzFCbB4?usp=drive_link</t>
  </si>
  <si>
    <t>https://drive.google.com/drive/folders/1hcCzfdkM1TMcI6Pc3EIsvyKp0zm07ZEP?usp=drive_link</t>
  </si>
  <si>
    <t>https://drive.google.com/drive/folders/1h7sO7ncvMmbSRcGp6Bhn911A-3kdk5Ml?usp=drive_link</t>
  </si>
  <si>
    <t>https://drive.google.com/drive/folders/1iasEUaGl9gaZ6kUr18wx4Vy_PAaMCY9o?usp=drive_link</t>
  </si>
  <si>
    <t>https://drive.google.com/drive/folders/1fvwS35fA1ZOA2A3sl82PQommujVbcGvP?usp=drive_link</t>
  </si>
  <si>
    <t>https://drive.google.com/drive/folders/1jF5scqpvowgWmtolmpUECZeEUUKsic-r?usp=drive_link</t>
  </si>
  <si>
    <t>https://drive.google.com/drive/folders/1U3guNi-RcUiTRRMopkPmx7YbDlTDh8Dr?usp=drive_link</t>
  </si>
  <si>
    <t>https://drive.google.com/drive/folders/17iFQYYiawR5Gb3bEXlPJHrxPcVuV6muy?usp=drive_link</t>
  </si>
  <si>
    <t>https://drive.google.com/drive/folders/1JGjFp_EofMKYYlMpPfBIH-2w-58rN8ED?usp=drive_link</t>
  </si>
  <si>
    <t>https://drive.google.com/drive/folders/1bKt-iIiE_y12_RQ_2Vl27tB_NHE9zyYx?usp=drive_link</t>
  </si>
  <si>
    <t>https://drive.google.com/drive/folders/1GgpTcvpFtzfWE2TOKX2XaG-1wPaCrZS5?usp=drive_link</t>
  </si>
  <si>
    <t>https://drive.google.com/drive/folders/1uHnYTguHxjDoHTwstU6DQJlIVT7uSo9p?usp=drive_link</t>
  </si>
  <si>
    <t>https://drive.google.com/drive/folders/1guVnpcjOj0pgzPnlu0H0ZEkUVtW3Tmge?usp=drive_link</t>
  </si>
  <si>
    <t>https://drive.google.com/drive/folders/1HvaCIh6zz1me4hDTl-R6g0rujBhlqKpI?usp=drive_link</t>
  </si>
  <si>
    <t>https://drive.google.com/drive/folders/1KxKyTSjQ261LL5IUSwf4KY2a6sPEfW2v?usp=drive_link</t>
  </si>
  <si>
    <t>https://drive.google.com/drive/folders/1JSGkdGZnXyJ8Aj5dvbSZZc5a1c3QnHXr?usp=drive_link</t>
  </si>
  <si>
    <t>https://drive.google.com/drive/folders/111uq5iUZycZX8_TLQ7atf4_O1hPQ6uSO?usp=drive_link</t>
  </si>
  <si>
    <t>https://drive.google.com/drive/folders/149e-KZ4TJdWnUSch8kGJybe0r3hrhzwa?usp=drive_link</t>
  </si>
  <si>
    <t>Sudah ditambahkan sesuai instruksi</t>
  </si>
  <si>
    <t>sudah disesuaikan</t>
  </si>
  <si>
    <r>
      <t xml:space="preserve">Adanya Perdes/Keputusan Kepala Desa/SOP tentang Perencanaan, Pelaksanaan, Penatausahaan dan Pertanggungjawaban APBDes beserta  Implementasinya.
</t>
    </r>
    <r>
      <rPr>
        <b/>
        <sz val="11"/>
        <color theme="1"/>
        <rFont val="Calibri"/>
        <family val="2"/>
        <scheme val="minor"/>
      </rPr>
      <t>(2 tahun terakhir)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</si>
</sst>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sz val="10"/>
      <color theme="1"/>
      <name val="Calibri"/>
      <family val="2"/>
      <scheme val="minor"/>
    </font>
    <font>
      <sz val="11"/>
      <color theme="1"/>
      <name val="Calibri"/>
      <family val="2"/>
      <scheme val="minor"/>
    </font>
    <font>
      <i/>
      <sz val="11"/>
      <color theme="1"/>
      <name val="Calibri"/>
      <family val="2"/>
      <scheme val="minor"/>
    </font>
    <font>
      <sz val="11"/>
      <color rgb="FFFF0000"/>
      <name val="Calibri"/>
      <family val="2"/>
      <scheme val="minor"/>
    </font>
    <font>
      <b/>
      <sz val="11"/>
      <color rgb="FFFF0000"/>
      <name val="Calibri"/>
      <family val="2"/>
      <scheme val="minor"/>
    </font>
    <font>
      <u/>
      <sz val="11"/>
      <color theme="10"/>
      <name val="Calibri"/>
      <family val="2"/>
      <scheme val="minor"/>
    </font>
    <font>
      <sz val="10"/>
      <color rgb="FF000000"/>
      <name val="Calibri"/>
    </font>
  </fonts>
  <fills count="7">
    <fill>
      <patternFill patternType="none"/>
    </fill>
    <fill>
      <patternFill patternType="gray125"/>
    </fill>
    <fill>
      <patternFill patternType="solid">
        <fgColor rgb="FF00B0F0"/>
        <bgColor indexed="64"/>
      </patternFill>
    </fill>
    <fill>
      <patternFill patternType="solid">
        <fgColor rgb="FFFFFF00"/>
        <bgColor indexed="64"/>
      </patternFill>
    </fill>
    <fill>
      <patternFill patternType="solid">
        <fgColor theme="0" tint="-0.249977111117893"/>
        <bgColor indexed="64"/>
      </patternFill>
    </fill>
    <fill>
      <patternFill patternType="solid">
        <fgColor theme="9"/>
        <bgColor indexed="64"/>
      </patternFill>
    </fill>
    <fill>
      <patternFill patternType="solid">
        <fgColor rgb="FFFFC000"/>
        <bgColor indexed="64"/>
      </patternFill>
    </fill>
  </fills>
  <borders count="11">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9" fontId="10" fillId="0" borderId="0" applyFont="0" applyFill="0" applyBorder="0" applyAlignment="0" applyProtection="0"/>
    <xf numFmtId="0" fontId="14" fillId="0" borderId="0" applyNumberFormat="0" applyFill="0" applyBorder="0" applyAlignment="0" applyProtection="0"/>
  </cellStyleXfs>
  <cellXfs count="176">
    <xf numFmtId="0" fontId="0" fillId="0" borderId="0" xfId="0"/>
    <xf numFmtId="0" fontId="0" fillId="0" borderId="0" xfId="0" applyAlignment="1">
      <alignment vertical="top"/>
    </xf>
    <xf numFmtId="0" fontId="0" fillId="0" borderId="0" xfId="0" applyAlignment="1">
      <alignment horizontal="left" vertical="top"/>
    </xf>
    <xf numFmtId="0" fontId="0" fillId="0" borderId="0" xfId="0" applyAlignment="1">
      <alignment horizontal="center" vertical="top"/>
    </xf>
    <xf numFmtId="0" fontId="0" fillId="0" borderId="0" xfId="0" applyAlignment="1">
      <alignment wrapText="1"/>
    </xf>
    <xf numFmtId="0" fontId="0" fillId="0" borderId="0" xfId="0" applyAlignment="1">
      <alignment horizontal="left" vertical="center"/>
    </xf>
    <xf numFmtId="0" fontId="0" fillId="0" borderId="0" xfId="0" applyAlignment="1">
      <alignment horizontal="center" vertical="top" wrapText="1"/>
    </xf>
    <xf numFmtId="164" fontId="7" fillId="0" borderId="0" xfId="1" applyNumberFormat="1" applyFont="1" applyAlignment="1">
      <alignment horizontal="left" vertical="center"/>
    </xf>
    <xf numFmtId="0" fontId="0" fillId="0" borderId="0" xfId="0" applyAlignment="1">
      <alignment horizontal="left" vertical="top" wrapText="1"/>
    </xf>
    <xf numFmtId="0" fontId="7" fillId="3" borderId="1"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0" fillId="0" borderId="7" xfId="0" applyBorder="1" applyAlignment="1">
      <alignment horizontal="center" vertical="top" wrapText="1"/>
    </xf>
    <xf numFmtId="0" fontId="0" fillId="0" borderId="7" xfId="0" applyBorder="1" applyAlignment="1">
      <alignment horizontal="left" vertical="top" wrapText="1"/>
    </xf>
    <xf numFmtId="0" fontId="0" fillId="0" borderId="7" xfId="0" applyBorder="1" applyAlignment="1">
      <alignment horizontal="center" vertical="center" wrapText="1"/>
    </xf>
    <xf numFmtId="0" fontId="0" fillId="0" borderId="7" xfId="0" applyBorder="1" applyAlignment="1">
      <alignment vertical="top" wrapText="1"/>
    </xf>
    <xf numFmtId="0" fontId="0" fillId="0" borderId="7" xfId="0" applyBorder="1" applyAlignment="1">
      <alignment wrapText="1"/>
    </xf>
    <xf numFmtId="0" fontId="0" fillId="3" borderId="7" xfId="0" applyFill="1" applyBorder="1" applyAlignment="1">
      <alignment wrapText="1"/>
    </xf>
    <xf numFmtId="0" fontId="0" fillId="0" borderId="7" xfId="0" applyBorder="1" applyAlignment="1">
      <alignment vertical="center" wrapText="1"/>
    </xf>
    <xf numFmtId="0" fontId="0" fillId="0" borderId="8" xfId="0" applyBorder="1" applyAlignment="1">
      <alignment horizontal="center" vertical="top" wrapText="1"/>
    </xf>
    <xf numFmtId="0" fontId="0" fillId="0" borderId="8" xfId="0" applyBorder="1" applyAlignment="1">
      <alignment horizontal="left" vertical="top" wrapText="1"/>
    </xf>
    <xf numFmtId="0" fontId="0" fillId="0" borderId="4" xfId="0" applyBorder="1" applyAlignment="1">
      <alignment horizontal="center" vertical="center" wrapText="1"/>
    </xf>
    <xf numFmtId="0" fontId="0" fillId="0" borderId="4" xfId="0" applyBorder="1" applyAlignment="1">
      <alignment wrapText="1"/>
    </xf>
    <xf numFmtId="0" fontId="0" fillId="3" borderId="4" xfId="0" applyFill="1" applyBorder="1" applyAlignment="1">
      <alignment wrapText="1"/>
    </xf>
    <xf numFmtId="0" fontId="0" fillId="0" borderId="1" xfId="0" applyBorder="1" applyAlignment="1">
      <alignment horizontal="center" vertical="top" wrapText="1"/>
    </xf>
    <xf numFmtId="0" fontId="0" fillId="0" borderId="1" xfId="0" applyBorder="1" applyAlignment="1">
      <alignment horizontal="left" vertical="top" wrapText="1"/>
    </xf>
    <xf numFmtId="0" fontId="0" fillId="0" borderId="4" xfId="0" applyBorder="1" applyAlignment="1">
      <alignment horizontal="center" vertical="top" wrapText="1"/>
    </xf>
    <xf numFmtId="9" fontId="0" fillId="0" borderId="7" xfId="1" applyFont="1" applyBorder="1" applyAlignment="1">
      <alignment horizontal="center" vertical="center" wrapText="1"/>
    </xf>
    <xf numFmtId="0" fontId="0" fillId="0" borderId="8" xfId="0" applyBorder="1" applyAlignment="1">
      <alignment wrapText="1"/>
    </xf>
    <xf numFmtId="0" fontId="0" fillId="0" borderId="8" xfId="0" applyBorder="1" applyAlignment="1">
      <alignment vertical="top" wrapText="1"/>
    </xf>
    <xf numFmtId="9" fontId="0" fillId="0" borderId="8" xfId="1" applyFont="1" applyBorder="1" applyAlignment="1">
      <alignment horizontal="center" vertical="center" wrapText="1"/>
    </xf>
    <xf numFmtId="0" fontId="0" fillId="0" borderId="1" xfId="0" applyBorder="1" applyAlignment="1">
      <alignment wrapText="1"/>
    </xf>
    <xf numFmtId="0" fontId="0" fillId="0" borderId="1" xfId="0" applyBorder="1" applyAlignment="1">
      <alignment vertical="top" wrapText="1"/>
    </xf>
    <xf numFmtId="0" fontId="0" fillId="0" borderId="4" xfId="0" applyBorder="1" applyAlignment="1">
      <alignment vertical="top" wrapText="1"/>
    </xf>
    <xf numFmtId="0" fontId="7" fillId="3" borderId="7" xfId="0" applyFont="1" applyFill="1" applyBorder="1" applyAlignment="1">
      <alignment horizontal="center" vertical="top"/>
    </xf>
    <xf numFmtId="0" fontId="8" fillId="4" borderId="7" xfId="0" applyFont="1" applyFill="1" applyBorder="1" applyAlignment="1">
      <alignment horizontal="center" vertical="center" wrapText="1"/>
    </xf>
    <xf numFmtId="0" fontId="0" fillId="4" borderId="7" xfId="0" applyFill="1" applyBorder="1" applyAlignment="1">
      <alignment horizontal="center" vertical="center" wrapText="1"/>
    </xf>
    <xf numFmtId="0" fontId="0" fillId="4" borderId="7" xfId="0" applyFill="1" applyBorder="1" applyAlignment="1">
      <alignment horizontal="left" vertical="top" wrapText="1"/>
    </xf>
    <xf numFmtId="0" fontId="0" fillId="4" borderId="7" xfId="0" applyFill="1" applyBorder="1" applyAlignment="1">
      <alignment horizontal="center" vertical="top" wrapText="1"/>
    </xf>
    <xf numFmtId="0" fontId="0" fillId="0" borderId="8" xfId="0" applyBorder="1" applyAlignment="1">
      <alignment horizontal="center" vertical="center" wrapText="1"/>
    </xf>
    <xf numFmtId="0" fontId="0" fillId="4" borderId="8" xfId="0" applyFill="1" applyBorder="1" applyAlignment="1">
      <alignment horizontal="center" vertical="center" wrapText="1"/>
    </xf>
    <xf numFmtId="0" fontId="8" fillId="4" borderId="7" xfId="0" applyFont="1" applyFill="1" applyBorder="1" applyAlignment="1">
      <alignment horizontal="left" vertical="top" wrapText="1"/>
    </xf>
    <xf numFmtId="0" fontId="7" fillId="0" borderId="7" xfId="0" applyFont="1" applyBorder="1" applyAlignment="1">
      <alignment wrapText="1"/>
    </xf>
    <xf numFmtId="0" fontId="7" fillId="0" borderId="1" xfId="0" applyFont="1" applyBorder="1" applyAlignment="1">
      <alignment wrapText="1"/>
    </xf>
    <xf numFmtId="0" fontId="7" fillId="0" borderId="8" xfId="0" applyFont="1" applyBorder="1" applyAlignment="1">
      <alignment wrapText="1"/>
    </xf>
    <xf numFmtId="0" fontId="7" fillId="0" borderId="7" xfId="0" applyFont="1" applyBorder="1" applyAlignment="1">
      <alignment vertical="top" wrapText="1"/>
    </xf>
    <xf numFmtId="0" fontId="7" fillId="0" borderId="7" xfId="0" applyFont="1" applyBorder="1" applyAlignment="1">
      <alignment vertical="center" wrapText="1"/>
    </xf>
    <xf numFmtId="0" fontId="7" fillId="0" borderId="7" xfId="0" applyFont="1" applyBorder="1" applyAlignment="1">
      <alignment horizontal="left" wrapText="1"/>
    </xf>
    <xf numFmtId="0" fontId="0" fillId="0" borderId="7" xfId="0" applyBorder="1" applyAlignment="1">
      <alignment horizontal="left" wrapText="1"/>
    </xf>
    <xf numFmtId="0" fontId="7" fillId="0" borderId="8" xfId="0" applyFont="1" applyBorder="1" applyAlignment="1">
      <alignment horizontal="center" wrapText="1"/>
    </xf>
    <xf numFmtId="0" fontId="7" fillId="0" borderId="4" xfId="0" applyFont="1" applyBorder="1" applyAlignment="1">
      <alignment horizontal="center" wrapText="1"/>
    </xf>
    <xf numFmtId="0" fontId="0" fillId="0" borderId="8" xfId="0" applyBorder="1" applyAlignment="1">
      <alignment horizontal="center" wrapText="1"/>
    </xf>
    <xf numFmtId="0" fontId="0" fillId="0" borderId="4" xfId="0" applyBorder="1" applyAlignment="1">
      <alignment horizontal="center" wrapText="1"/>
    </xf>
    <xf numFmtId="0" fontId="7" fillId="0" borderId="1" xfId="0" applyFont="1" applyBorder="1" applyAlignment="1">
      <alignment vertical="top" wrapText="1"/>
    </xf>
    <xf numFmtId="0" fontId="7" fillId="0" borderId="8" xfId="0" applyFont="1" applyBorder="1" applyAlignment="1">
      <alignment horizontal="left" wrapText="1"/>
    </xf>
    <xf numFmtId="0" fontId="7" fillId="0" borderId="4" xfId="0" applyFont="1" applyBorder="1" applyAlignment="1">
      <alignment wrapText="1"/>
    </xf>
    <xf numFmtId="0" fontId="0" fillId="0" borderId="1" xfId="0" applyBorder="1" applyAlignment="1">
      <alignment horizontal="left" wrapText="1"/>
    </xf>
    <xf numFmtId="0" fontId="0" fillId="0" borderId="4" xfId="0" applyBorder="1" applyAlignment="1">
      <alignment horizontal="left" wrapText="1"/>
    </xf>
    <xf numFmtId="0" fontId="0" fillId="4" borderId="8" xfId="0" applyFill="1" applyBorder="1" applyAlignment="1">
      <alignment horizontal="center" vertical="center"/>
    </xf>
    <xf numFmtId="0" fontId="7" fillId="4" borderId="4" xfId="0" applyFont="1" applyFill="1" applyBorder="1" applyAlignment="1">
      <alignment horizontal="center" vertical="center" wrapText="1"/>
    </xf>
    <xf numFmtId="164" fontId="7" fillId="4" borderId="4" xfId="1" applyNumberFormat="1" applyFont="1" applyFill="1" applyBorder="1" applyAlignment="1">
      <alignment horizontal="center" vertical="center" wrapText="1"/>
    </xf>
    <xf numFmtId="0" fontId="0" fillId="0" borderId="0" xfId="0" applyAlignment="1">
      <alignment horizontal="left" vertical="center" wrapText="1"/>
    </xf>
    <xf numFmtId="164" fontId="7" fillId="0" borderId="0" xfId="1" applyNumberFormat="1" applyFont="1" applyAlignment="1">
      <alignment horizontal="left" vertical="center" wrapText="1"/>
    </xf>
    <xf numFmtId="164" fontId="7" fillId="5" borderId="7" xfId="0" applyNumberFormat="1" applyFont="1" applyFill="1" applyBorder="1" applyAlignment="1">
      <alignment horizontal="center" vertical="center"/>
    </xf>
    <xf numFmtId="0" fontId="7" fillId="5" borderId="7" xfId="0" applyFont="1" applyFill="1" applyBorder="1" applyAlignment="1">
      <alignment horizontal="center" vertical="center" wrapText="1"/>
    </xf>
    <xf numFmtId="0" fontId="7" fillId="5" borderId="7" xfId="0" applyFont="1" applyFill="1" applyBorder="1" applyAlignment="1">
      <alignment horizontal="center" vertical="center"/>
    </xf>
    <xf numFmtId="0" fontId="7" fillId="0" borderId="7" xfId="0" applyFont="1" applyBorder="1" applyAlignment="1">
      <alignment horizontal="center" vertical="top" wrapText="1"/>
    </xf>
    <xf numFmtId="2" fontId="0" fillId="0" borderId="7" xfId="0" applyNumberFormat="1" applyBorder="1" applyAlignment="1">
      <alignment horizontal="center"/>
    </xf>
    <xf numFmtId="2" fontId="0" fillId="5" borderId="0" xfId="0" applyNumberFormat="1" applyFill="1" applyAlignment="1">
      <alignment horizontal="center"/>
    </xf>
    <xf numFmtId="1" fontId="7" fillId="0" borderId="7" xfId="0" applyNumberFormat="1" applyFont="1" applyBorder="1" applyAlignment="1">
      <alignment horizontal="center" vertical="top" wrapText="1"/>
    </xf>
    <xf numFmtId="0" fontId="12" fillId="0" borderId="7" xfId="0" applyFont="1" applyBorder="1" applyAlignment="1">
      <alignment horizontal="center" vertical="center" wrapText="1"/>
    </xf>
    <xf numFmtId="164" fontId="13" fillId="0" borderId="7" xfId="1" applyNumberFormat="1" applyFont="1" applyBorder="1" applyAlignment="1">
      <alignment horizontal="center" vertical="center" wrapText="1"/>
    </xf>
    <xf numFmtId="0" fontId="12" fillId="0" borderId="8" xfId="0" applyFont="1" applyBorder="1" applyAlignment="1">
      <alignment horizontal="center" vertical="center" wrapText="1"/>
    </xf>
    <xf numFmtId="164" fontId="13" fillId="0" borderId="8" xfId="1" applyNumberFormat="1" applyFont="1" applyBorder="1" applyAlignment="1">
      <alignment horizontal="center" vertical="center" wrapText="1"/>
    </xf>
    <xf numFmtId="0" fontId="12" fillId="0" borderId="8" xfId="0" applyFont="1" applyBorder="1" applyAlignment="1">
      <alignment horizontal="center" vertical="top" wrapText="1"/>
    </xf>
    <xf numFmtId="0" fontId="12"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7" fillId="2" borderId="1"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0" fillId="6" borderId="7" xfId="0" applyFill="1" applyBorder="1" applyAlignment="1">
      <alignment wrapText="1"/>
    </xf>
    <xf numFmtId="0" fontId="4" fillId="0" borderId="1" xfId="0" quotePrefix="1" applyFont="1" applyBorder="1" applyAlignment="1">
      <alignment vertical="top" wrapText="1"/>
    </xf>
    <xf numFmtId="0" fontId="4" fillId="0" borderId="1" xfId="0" applyFont="1" applyBorder="1" applyAlignment="1">
      <alignment vertical="top" wrapText="1"/>
    </xf>
    <xf numFmtId="0" fontId="0" fillId="4" borderId="7" xfId="0" applyFill="1" applyBorder="1" applyAlignment="1">
      <alignment vertical="top" wrapText="1"/>
    </xf>
    <xf numFmtId="0" fontId="0" fillId="0" borderId="1" xfId="0" quotePrefix="1" applyBorder="1" applyAlignment="1">
      <alignment vertical="top" wrapText="1"/>
    </xf>
    <xf numFmtId="0" fontId="4" fillId="0" borderId="8" xfId="0" quotePrefix="1" applyFont="1" applyBorder="1" applyAlignment="1">
      <alignment vertical="top" wrapText="1"/>
    </xf>
    <xf numFmtId="0" fontId="4" fillId="0" borderId="1" xfId="0" quotePrefix="1" applyFont="1" applyBorder="1" applyAlignment="1">
      <alignment horizontal="left" vertical="top" wrapText="1"/>
    </xf>
    <xf numFmtId="0" fontId="0" fillId="0" borderId="8" xfId="0" quotePrefix="1" applyBorder="1" applyAlignment="1">
      <alignment vertical="top" wrapText="1"/>
    </xf>
    <xf numFmtId="0" fontId="5" fillId="0" borderId="1" xfId="0" applyFont="1" applyBorder="1" applyAlignment="1">
      <alignment vertical="top" wrapText="1"/>
    </xf>
    <xf numFmtId="0" fontId="4" fillId="0" borderId="4" xfId="0" applyFont="1" applyBorder="1" applyAlignment="1">
      <alignment vertical="top" wrapText="1"/>
    </xf>
    <xf numFmtId="0" fontId="5" fillId="0" borderId="8" xfId="0" applyFont="1" applyBorder="1" applyAlignment="1">
      <alignment vertical="top" wrapText="1"/>
    </xf>
    <xf numFmtId="0" fontId="2" fillId="3" borderId="4" xfId="0" applyFont="1" applyFill="1" applyBorder="1" applyAlignment="1">
      <alignment vertical="top" wrapText="1"/>
    </xf>
    <xf numFmtId="0" fontId="0" fillId="3" borderId="8" xfId="0" applyFill="1" applyBorder="1" applyAlignment="1">
      <alignment vertical="top" wrapText="1"/>
    </xf>
    <xf numFmtId="0" fontId="2" fillId="0" borderId="4" xfId="0" applyFont="1" applyBorder="1" applyAlignment="1">
      <alignment vertical="top" wrapText="1"/>
    </xf>
    <xf numFmtId="0" fontId="0" fillId="0" borderId="0" xfId="0" applyAlignment="1">
      <alignment horizontal="center" vertical="center" wrapText="1"/>
    </xf>
    <xf numFmtId="0" fontId="7" fillId="6" borderId="7"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4" xfId="0" applyFont="1" applyBorder="1" applyAlignment="1">
      <alignment horizontal="center" vertical="center" wrapText="1"/>
    </xf>
    <xf numFmtId="164" fontId="7" fillId="3" borderId="1" xfId="1" applyNumberFormat="1" applyFont="1" applyFill="1" applyBorder="1" applyAlignment="1">
      <alignment horizontal="center" vertical="center" wrapText="1"/>
    </xf>
    <xf numFmtId="164" fontId="7" fillId="3" borderId="4" xfId="1" applyNumberFormat="1" applyFont="1" applyFill="1" applyBorder="1" applyAlignment="1">
      <alignment horizontal="center" vertical="center" wrapText="1"/>
    </xf>
    <xf numFmtId="164" fontId="13" fillId="0" borderId="7" xfId="1" applyNumberFormat="1" applyFont="1" applyBorder="1" applyAlignment="1">
      <alignment horizontal="center" vertical="center" wrapText="1"/>
    </xf>
    <xf numFmtId="164" fontId="13" fillId="0" borderId="1" xfId="1" applyNumberFormat="1" applyFont="1" applyBorder="1" applyAlignment="1">
      <alignment horizontal="center" vertical="center" wrapText="1"/>
    </xf>
    <xf numFmtId="164" fontId="13" fillId="0" borderId="8" xfId="1" applyNumberFormat="1" applyFont="1" applyBorder="1" applyAlignment="1">
      <alignment horizontal="center" vertical="center" wrapText="1"/>
    </xf>
    <xf numFmtId="164" fontId="13" fillId="0" borderId="4" xfId="1" applyNumberFormat="1" applyFont="1" applyBorder="1" applyAlignment="1">
      <alignment horizontal="center" vertical="center" wrapText="1"/>
    </xf>
    <xf numFmtId="0" fontId="13" fillId="0" borderId="0" xfId="0" applyFont="1" applyAlignment="1">
      <alignment horizontal="center" wrapText="1"/>
    </xf>
    <xf numFmtId="0" fontId="13" fillId="0" borderId="0" xfId="0" applyFont="1" applyAlignment="1">
      <alignment horizontal="center"/>
    </xf>
    <xf numFmtId="0" fontId="7" fillId="3" borderId="9" xfId="0" applyFont="1" applyFill="1" applyBorder="1" applyAlignment="1">
      <alignment horizontal="center" vertical="top"/>
    </xf>
    <xf numFmtId="0" fontId="7" fillId="3" borderId="10" xfId="0" applyFont="1" applyFill="1" applyBorder="1" applyAlignment="1">
      <alignment horizontal="center" vertical="top"/>
    </xf>
    <xf numFmtId="0" fontId="7" fillId="3" borderId="1" xfId="0" applyFont="1" applyFill="1" applyBorder="1" applyAlignment="1">
      <alignment horizontal="center" vertical="top" wrapText="1"/>
    </xf>
    <xf numFmtId="0" fontId="7" fillId="3" borderId="4" xfId="0" applyFont="1" applyFill="1" applyBorder="1" applyAlignment="1">
      <alignment horizontal="center" vertical="top" wrapText="1"/>
    </xf>
    <xf numFmtId="0" fontId="0" fillId="0" borderId="7" xfId="0" applyBorder="1" applyAlignment="1">
      <alignment horizontal="center" vertical="top" wrapText="1"/>
    </xf>
    <xf numFmtId="0" fontId="0" fillId="0" borderId="1" xfId="0" applyBorder="1" applyAlignment="1">
      <alignment horizontal="center" vertical="top" wrapText="1"/>
    </xf>
    <xf numFmtId="0" fontId="0" fillId="0" borderId="8" xfId="0" applyBorder="1" applyAlignment="1">
      <alignment horizontal="center" vertical="top" wrapText="1"/>
    </xf>
    <xf numFmtId="0" fontId="0" fillId="0" borderId="4" xfId="0" applyBorder="1" applyAlignment="1">
      <alignment horizontal="center" vertical="top" wrapText="1"/>
    </xf>
    <xf numFmtId="0" fontId="0" fillId="0" borderId="7" xfId="0" applyBorder="1" applyAlignment="1">
      <alignment horizontal="left" vertical="top" wrapText="1"/>
    </xf>
    <xf numFmtId="0" fontId="0" fillId="0" borderId="1" xfId="0" applyBorder="1" applyAlignment="1">
      <alignment horizontal="left" vertical="top" wrapText="1"/>
    </xf>
    <xf numFmtId="0" fontId="0" fillId="0" borderId="8" xfId="0" applyBorder="1" applyAlignment="1">
      <alignment horizontal="left" vertical="top" wrapText="1"/>
    </xf>
    <xf numFmtId="0" fontId="0" fillId="0" borderId="4" xfId="0" applyBorder="1" applyAlignment="1">
      <alignment horizontal="left" vertical="top" wrapText="1"/>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4" xfId="0" applyFont="1" applyBorder="1" applyAlignment="1">
      <alignment horizontal="center" vertical="center"/>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7" fillId="3" borderId="1"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0" borderId="1" xfId="0" applyFont="1" applyBorder="1" applyAlignment="1">
      <alignment horizontal="center" wrapText="1"/>
    </xf>
    <xf numFmtId="0" fontId="7" fillId="0" borderId="8" xfId="0" applyFont="1" applyBorder="1" applyAlignment="1">
      <alignment horizontal="center" wrapText="1"/>
    </xf>
    <xf numFmtId="0" fontId="7" fillId="0" borderId="4" xfId="0" applyFont="1" applyBorder="1" applyAlignment="1">
      <alignment horizontal="center" wrapText="1"/>
    </xf>
    <xf numFmtId="0" fontId="0" fillId="0" borderId="1" xfId="0" applyBorder="1" applyAlignment="1">
      <alignment horizontal="center" wrapText="1"/>
    </xf>
    <xf numFmtId="0" fontId="0" fillId="0" borderId="8" xfId="0" applyBorder="1" applyAlignment="1">
      <alignment horizontal="center" wrapText="1"/>
    </xf>
    <xf numFmtId="0" fontId="0" fillId="0" borderId="4" xfId="0" applyBorder="1" applyAlignment="1">
      <alignment horizontal="center" wrapText="1"/>
    </xf>
    <xf numFmtId="0" fontId="7" fillId="6" borderId="1" xfId="0" applyFont="1" applyFill="1" applyBorder="1" applyAlignment="1">
      <alignment horizontal="center" wrapText="1"/>
    </xf>
    <xf numFmtId="0" fontId="7" fillId="6" borderId="8" xfId="0" applyFont="1" applyFill="1" applyBorder="1" applyAlignment="1">
      <alignment horizontal="center" wrapText="1"/>
    </xf>
    <xf numFmtId="0" fontId="7" fillId="6" borderId="4" xfId="0" applyFont="1" applyFill="1" applyBorder="1" applyAlignment="1">
      <alignment horizontal="center" wrapText="1"/>
    </xf>
    <xf numFmtId="9" fontId="0" fillId="0" borderId="1" xfId="1" applyFont="1" applyBorder="1" applyAlignment="1">
      <alignment horizontal="center" vertical="center" wrapText="1"/>
    </xf>
    <xf numFmtId="9" fontId="0" fillId="0" borderId="8" xfId="1" applyFont="1" applyBorder="1" applyAlignment="1">
      <alignment horizontal="center" vertical="center" wrapText="1"/>
    </xf>
    <xf numFmtId="9" fontId="0" fillId="0" borderId="4" xfId="1" applyFont="1" applyBorder="1" applyAlignment="1">
      <alignment horizontal="center" vertical="center" wrapText="1"/>
    </xf>
    <xf numFmtId="0" fontId="0" fillId="0" borderId="1" xfId="0" applyBorder="1" applyAlignment="1">
      <alignment horizontal="center" vertical="center"/>
    </xf>
    <xf numFmtId="0" fontId="0" fillId="0" borderId="8"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vertical="top" wrapText="1"/>
    </xf>
    <xf numFmtId="0" fontId="0" fillId="0" borderId="1" xfId="0" applyBorder="1" applyAlignment="1">
      <alignment vertical="top" wrapText="1"/>
    </xf>
    <xf numFmtId="0" fontId="0" fillId="0" borderId="8" xfId="0" applyBorder="1" applyAlignment="1">
      <alignment vertical="top" wrapText="1"/>
    </xf>
    <xf numFmtId="0" fontId="0" fillId="0" borderId="4" xfId="0" applyBorder="1" applyAlignment="1">
      <alignment vertical="top" wrapText="1"/>
    </xf>
    <xf numFmtId="0" fontId="0" fillId="0" borderId="8" xfId="0" applyBorder="1" applyAlignment="1">
      <alignment horizontal="left" vertical="top"/>
    </xf>
    <xf numFmtId="0" fontId="0" fillId="0" borderId="4" xfId="0" applyBorder="1" applyAlignment="1">
      <alignment horizontal="left" vertical="top"/>
    </xf>
    <xf numFmtId="0" fontId="6" fillId="0" borderId="7" xfId="0" applyFont="1" applyBorder="1" applyAlignment="1">
      <alignment horizontal="left" vertical="top" wrapText="1"/>
    </xf>
    <xf numFmtId="0" fontId="5" fillId="0" borderId="1" xfId="0" applyFont="1" applyBorder="1" applyAlignment="1">
      <alignment horizontal="left" vertical="top" wrapText="1"/>
    </xf>
    <xf numFmtId="0" fontId="5" fillId="0" borderId="8" xfId="0" applyFont="1" applyBorder="1" applyAlignment="1">
      <alignment horizontal="left" vertical="top" wrapText="1"/>
    </xf>
    <xf numFmtId="0" fontId="5" fillId="0" borderId="4" xfId="0" applyFont="1" applyBorder="1" applyAlignment="1">
      <alignment horizontal="left" vertical="top" wrapText="1"/>
    </xf>
    <xf numFmtId="0" fontId="0" fillId="0" borderId="8" xfId="0" applyBorder="1" applyAlignment="1">
      <alignment vertical="top"/>
    </xf>
    <xf numFmtId="0" fontId="0" fillId="0" borderId="4" xfId="0" applyBorder="1" applyAlignment="1">
      <alignment vertical="top"/>
    </xf>
    <xf numFmtId="0" fontId="4" fillId="0" borderId="1" xfId="0" applyFont="1" applyBorder="1" applyAlignment="1">
      <alignment horizontal="left" vertical="top" wrapText="1"/>
    </xf>
    <xf numFmtId="0" fontId="14" fillId="0" borderId="1" xfId="2" applyBorder="1" applyAlignment="1">
      <alignment horizontal="left" vertical="top" wrapText="1"/>
    </xf>
    <xf numFmtId="0" fontId="9" fillId="0" borderId="1" xfId="0" applyFont="1" applyBorder="1" applyAlignment="1">
      <alignment horizontal="left" vertical="top" wrapText="1"/>
    </xf>
    <xf numFmtId="0" fontId="9" fillId="0" borderId="4" xfId="0" applyFont="1" applyBorder="1" applyAlignment="1">
      <alignment horizontal="left" vertical="top" wrapText="1"/>
    </xf>
    <xf numFmtId="0" fontId="7" fillId="0" borderId="0" xfId="0" applyFont="1" applyAlignment="1">
      <alignment horizontal="center" wrapText="1"/>
    </xf>
    <xf numFmtId="0" fontId="7" fillId="0" borderId="0" xfId="0" applyFont="1" applyAlignment="1">
      <alignment horizontal="center"/>
    </xf>
    <xf numFmtId="0" fontId="7" fillId="2" borderId="1"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3" borderId="7" xfId="0" applyFont="1" applyFill="1" applyBorder="1" applyAlignment="1">
      <alignment horizontal="center" vertical="center" wrapText="1"/>
    </xf>
    <xf numFmtId="9" fontId="0" fillId="0" borderId="7" xfId="1" applyFont="1" applyBorder="1" applyAlignment="1">
      <alignment horizontal="center" vertical="center" wrapText="1"/>
    </xf>
    <xf numFmtId="0" fontId="4" fillId="0" borderId="8" xfId="0" quotePrefix="1" applyFont="1" applyBorder="1" applyAlignment="1">
      <alignment horizontal="left" vertical="top" wrapText="1"/>
    </xf>
    <xf numFmtId="0" fontId="4" fillId="0" borderId="8" xfId="0" applyFont="1" applyBorder="1" applyAlignment="1">
      <alignment horizontal="left" vertical="top" wrapText="1"/>
    </xf>
    <xf numFmtId="0" fontId="4" fillId="0" borderId="4" xfId="0" applyFont="1" applyBorder="1" applyAlignment="1">
      <alignment horizontal="left" vertical="top" wrapText="1"/>
    </xf>
    <xf numFmtId="0" fontId="4" fillId="0" borderId="7" xfId="0" quotePrefix="1" applyFont="1" applyBorder="1" applyAlignment="1">
      <alignment horizontal="left" vertical="top" wrapText="1"/>
    </xf>
    <xf numFmtId="0" fontId="4" fillId="0" borderId="7" xfId="0" applyFont="1" applyBorder="1" applyAlignment="1">
      <alignment horizontal="left" vertical="top" wrapText="1"/>
    </xf>
    <xf numFmtId="0" fontId="14" fillId="0" borderId="4" xfId="2" applyBorder="1" applyAlignment="1">
      <alignment horizontal="left" vertical="top" wrapText="1"/>
    </xf>
    <xf numFmtId="0" fontId="3" fillId="0" borderId="1" xfId="0" quotePrefix="1" applyFont="1" applyBorder="1" applyAlignment="1">
      <alignment horizontal="left" vertical="top" wrapText="1"/>
    </xf>
    <xf numFmtId="0" fontId="3" fillId="0" borderId="8" xfId="0" applyFont="1" applyBorder="1" applyAlignment="1">
      <alignment horizontal="left" vertical="top" wrapText="1"/>
    </xf>
    <xf numFmtId="0" fontId="1" fillId="0" borderId="7" xfId="0" applyFont="1" applyBorder="1" applyAlignment="1">
      <alignment horizontal="left" vertical="top"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fmlaLink="$M$7" noThreeD="1"/>
</file>

<file path=xl/ctrlProps/ctrlProp2.xml><?xml version="1.0" encoding="utf-8"?>
<formControlPr xmlns="http://schemas.microsoft.com/office/spreadsheetml/2009/9/main" objectType="CheckBox" checked="Checked" fmlaLink="$M$7" noThreeD="1"/>
</file>

<file path=xl/ctrlProps/ctrlProp3.xml><?xml version="1.0" encoding="utf-8"?>
<formControlPr xmlns="http://schemas.microsoft.com/office/spreadsheetml/2009/9/main" objectType="CheckBox" checked="Checked" fmlaLink="$M$7" noThreeD="1"/>
</file>

<file path=xl/ctrlProps/ctrlProp4.xml><?xml version="1.0" encoding="utf-8"?>
<formControlPr xmlns="http://schemas.microsoft.com/office/spreadsheetml/2009/9/main" objectType="CheckBox" checked="Checked" fmlaLink="$M$7" noThreeD="1"/>
</file>

<file path=xl/ctrlProps/ctrlProp5.xml><?xml version="1.0" encoding="utf-8"?>
<formControlPr xmlns="http://schemas.microsoft.com/office/spreadsheetml/2009/9/main" objectType="CheckBox" checked="Checked" fmlaLink="$M$7" noThreeD="1"/>
</file>

<file path=xl/ctrlProps/ctrlProp6.xml><?xml version="1.0" encoding="utf-8"?>
<formControlPr xmlns="http://schemas.microsoft.com/office/spreadsheetml/2009/9/main" objectType="CheckBox" checked="Checked" fmlaLink="$M$7" noThreeD="1"/>
</file>

<file path=xl/ctrlProps/ctrlProp7.xml><?xml version="1.0" encoding="utf-8"?>
<formControlPr xmlns="http://schemas.microsoft.com/office/spreadsheetml/2009/9/main" objectType="CheckBox" checked="Checked" fmlaLink="$M$7" noThreeD="1"/>
</file>

<file path=xl/ctrlProps/ctrlProp8.xml><?xml version="1.0" encoding="utf-8"?>
<formControlPr xmlns="http://schemas.microsoft.com/office/spreadsheetml/2009/9/main" objectType="CheckBox" checked="Checked" fmlaLink="$M$7" noThreeD="1"/>
</file>

<file path=xl/ctrlProps/ctrlProp9.xml><?xml version="1.0" encoding="utf-8"?>
<formControlPr xmlns="http://schemas.microsoft.com/office/spreadsheetml/2009/9/main" objectType="CheckBox" checked="Checked" fmlaLink="$M$7" noThreeD="1"/>
</file>

<file path=xl/ctrlProps/ctrlProp10.xml><?xml version="1.0" encoding="utf-8"?>
<formControlPr xmlns="http://schemas.microsoft.com/office/spreadsheetml/2009/9/main" objectType="CheckBox" checked="Checked" fmlaLink="$M$7" noThreeD="1"/>
</file>

<file path=xl/ctrlProps/ctrlProp11.xml><?xml version="1.0" encoding="utf-8"?>
<formControlPr xmlns="http://schemas.microsoft.com/office/spreadsheetml/2009/9/main" objectType="CheckBox" checked="Checked" fmlaLink="$M$8" noThreeD="1"/>
</file>

<file path=xl/ctrlProps/ctrlProp12.xml><?xml version="1.0" encoding="utf-8"?>
<formControlPr xmlns="http://schemas.microsoft.com/office/spreadsheetml/2009/9/main" objectType="CheckBox" checked="Checked" fmlaLink="$M$9" noThreeD="1"/>
</file>

<file path=xl/ctrlProps/ctrlProp13.xml><?xml version="1.0" encoding="utf-8"?>
<formControlPr xmlns="http://schemas.microsoft.com/office/spreadsheetml/2009/9/main" objectType="CheckBox" checked="Checked" fmlaLink="$M$10" noThreeD="1"/>
</file>

<file path=xl/ctrlProps/ctrlProp14.xml><?xml version="1.0" encoding="utf-8"?>
<formControlPr xmlns="http://schemas.microsoft.com/office/spreadsheetml/2009/9/main" objectType="CheckBox" checked="Checked" fmlaLink="$M$11" noThreeD="1"/>
</file>

<file path=xl/ctrlProps/ctrlProp15.xml><?xml version="1.0" encoding="utf-8"?>
<formControlPr xmlns="http://schemas.microsoft.com/office/spreadsheetml/2009/9/main" objectType="CheckBox" checked="Checked" fmlaLink="$M$12" noThreeD="1"/>
</file>

<file path=xl/ctrlProps/ctrlProp16.xml><?xml version="1.0" encoding="utf-8"?>
<formControlPr xmlns="http://schemas.microsoft.com/office/spreadsheetml/2009/9/main" objectType="CheckBox" checked="Checked" fmlaLink="$M$13" noThreeD="1"/>
</file>

<file path=xl/ctrlProps/ctrlProp17.xml><?xml version="1.0" encoding="utf-8"?>
<formControlPr xmlns="http://schemas.microsoft.com/office/spreadsheetml/2009/9/main" objectType="CheckBox" checked="Checked" fmlaLink="$M$14" noThreeD="1"/>
</file>

<file path=xl/ctrlProps/ctrlProp18.xml><?xml version="1.0" encoding="utf-8"?>
<formControlPr xmlns="http://schemas.microsoft.com/office/spreadsheetml/2009/9/main" objectType="CheckBox" checked="Checked" fmlaLink="$M$15" noThreeD="1"/>
</file>

<file path=xl/ctrlProps/ctrlProp19.xml><?xml version="1.0" encoding="utf-8"?>
<formControlPr xmlns="http://schemas.microsoft.com/office/spreadsheetml/2009/9/main" objectType="CheckBox" checked="Checked" fmlaLink="$M$16" noThreeD="1"/>
</file>

<file path=xl/ctrlProps/ctrlProp20.xml><?xml version="1.0" encoding="utf-8"?>
<formControlPr xmlns="http://schemas.microsoft.com/office/spreadsheetml/2009/9/main" objectType="CheckBox" checked="Checked" fmlaLink="$M$18" noThreeD="1"/>
</file>

<file path=xl/ctrlProps/ctrlProp21.xml><?xml version="1.0" encoding="utf-8"?>
<formControlPr xmlns="http://schemas.microsoft.com/office/spreadsheetml/2009/9/main" objectType="CheckBox" checked="Checked" fmlaLink="$M$19" noThreeD="1"/>
</file>

<file path=xl/ctrlProps/ctrlProp22.xml><?xml version="1.0" encoding="utf-8"?>
<formControlPr xmlns="http://schemas.microsoft.com/office/spreadsheetml/2009/9/main" objectType="CheckBox" checked="Checked" fmlaLink="$M$20" noThreeD="1"/>
</file>

<file path=xl/ctrlProps/ctrlProp23.xml><?xml version="1.0" encoding="utf-8"?>
<formControlPr xmlns="http://schemas.microsoft.com/office/spreadsheetml/2009/9/main" objectType="CheckBox" checked="Checked" fmlaLink="$M$21" noThreeD="1"/>
</file>

<file path=xl/ctrlProps/ctrlProp24.xml><?xml version="1.0" encoding="utf-8"?>
<formControlPr xmlns="http://schemas.microsoft.com/office/spreadsheetml/2009/9/main" objectType="CheckBox" checked="Checked" fmlaLink="$M$22" noThreeD="1"/>
</file>

<file path=xl/ctrlProps/ctrlProp25.xml><?xml version="1.0" encoding="utf-8"?>
<formControlPr xmlns="http://schemas.microsoft.com/office/spreadsheetml/2009/9/main" objectType="CheckBox" checked="Checked" fmlaLink="$M$24" noThreeD="1"/>
</file>

<file path=xl/ctrlProps/ctrlProp26.xml><?xml version="1.0" encoding="utf-8"?>
<formControlPr xmlns="http://schemas.microsoft.com/office/spreadsheetml/2009/9/main" objectType="CheckBox" checked="Checked" fmlaLink="$M$25" noThreeD="1"/>
</file>

<file path=xl/ctrlProps/ctrlProp27.xml><?xml version="1.0" encoding="utf-8"?>
<formControlPr xmlns="http://schemas.microsoft.com/office/spreadsheetml/2009/9/main" objectType="CheckBox" checked="Checked" fmlaLink="$M$26" noThreeD="1"/>
</file>

<file path=xl/ctrlProps/ctrlProp28.xml><?xml version="1.0" encoding="utf-8"?>
<formControlPr xmlns="http://schemas.microsoft.com/office/spreadsheetml/2009/9/main" objectType="CheckBox" fmlaLink="#REF!" noThreeD="1"/>
</file>

<file path=xl/ctrlProps/ctrlProp29.xml><?xml version="1.0" encoding="utf-8"?>
<formControlPr xmlns="http://schemas.microsoft.com/office/spreadsheetml/2009/9/main" objectType="CheckBox" checked="Checked" fmlaLink="#REF!" noThreeD="1"/>
</file>

<file path=xl/ctrlProps/ctrlProp30.xml><?xml version="1.0" encoding="utf-8"?>
<formControlPr xmlns="http://schemas.microsoft.com/office/spreadsheetml/2009/9/main" objectType="CheckBox" checked="Checked" fmlaLink="$M$27" noThreeD="1"/>
</file>

<file path=xl/ctrlProps/ctrlProp31.xml><?xml version="1.0" encoding="utf-8"?>
<formControlPr xmlns="http://schemas.microsoft.com/office/spreadsheetml/2009/9/main" objectType="CheckBox" checked="Checked" fmlaLink="$M$29" noThreeD="1"/>
</file>

<file path=xl/ctrlProps/ctrlProp32.xml><?xml version="1.0" encoding="utf-8"?>
<formControlPr xmlns="http://schemas.microsoft.com/office/spreadsheetml/2009/9/main" objectType="CheckBox" checked="Checked" fmlaLink="$M$30" noThreeD="1"/>
</file>

<file path=xl/ctrlProps/ctrlProp33.xml><?xml version="1.0" encoding="utf-8"?>
<formControlPr xmlns="http://schemas.microsoft.com/office/spreadsheetml/2009/9/main" objectType="CheckBox" checked="Checked" fmlaLink="$M$31" noThreeD="1"/>
</file>

<file path=xl/ctrlProps/ctrlProp34.xml><?xml version="1.0" encoding="utf-8"?>
<formControlPr xmlns="http://schemas.microsoft.com/office/spreadsheetml/2009/9/main" objectType="CheckBox" checked="Checked" fmlaLink="$M$32" noThreeD="1"/>
</file>

<file path=xl/ctrlProps/ctrlProp35.xml><?xml version="1.0" encoding="utf-8"?>
<formControlPr xmlns="http://schemas.microsoft.com/office/spreadsheetml/2009/9/main" objectType="CheckBox" checked="Checked" fmlaLink="$M$33" noThreeD="1"/>
</file>

<file path=xl/ctrlProps/ctrlProp36.xml><?xml version="1.0" encoding="utf-8"?>
<formControlPr xmlns="http://schemas.microsoft.com/office/spreadsheetml/2009/9/main" objectType="CheckBox" checked="Checked" fmlaLink="$M$34" noThreeD="1"/>
</file>

<file path=xl/ctrlProps/ctrlProp37.xml><?xml version="1.0" encoding="utf-8"?>
<formControlPr xmlns="http://schemas.microsoft.com/office/spreadsheetml/2009/9/main" objectType="CheckBox" checked="Checked" fmlaLink="$M$35" noThreeD="1"/>
</file>

<file path=xl/ctrlProps/ctrlProp38.xml><?xml version="1.0" encoding="utf-8"?>
<formControlPr xmlns="http://schemas.microsoft.com/office/spreadsheetml/2009/9/main" objectType="CheckBox" fmlaLink="$M$37" noThreeD="1"/>
</file>

<file path=xl/ctrlProps/ctrlProp39.xml><?xml version="1.0" encoding="utf-8"?>
<formControlPr xmlns="http://schemas.microsoft.com/office/spreadsheetml/2009/9/main" objectType="CheckBox" checked="Checked" fmlaLink="$M$39" noThreeD="1"/>
</file>

<file path=xl/ctrlProps/ctrlProp40.xml><?xml version="1.0" encoding="utf-8"?>
<formControlPr xmlns="http://schemas.microsoft.com/office/spreadsheetml/2009/9/main" objectType="CheckBox" checked="Checked" fmlaLink="$M$40" noThreeD="1"/>
</file>

<file path=xl/ctrlProps/ctrlProp41.xml><?xml version="1.0" encoding="utf-8"?>
<formControlPr xmlns="http://schemas.microsoft.com/office/spreadsheetml/2009/9/main" objectType="CheckBox" checked="Checked" fmlaLink="#REF!" noThreeD="1"/>
</file>

<file path=xl/ctrlProps/ctrlProp42.xml><?xml version="1.0" encoding="utf-8"?>
<formControlPr xmlns="http://schemas.microsoft.com/office/spreadsheetml/2009/9/main" objectType="CheckBox" checked="Checked" fmlaLink="#REF!" noThreeD="1"/>
</file>

<file path=xl/ctrlProps/ctrlProp43.xml><?xml version="1.0" encoding="utf-8"?>
<formControlPr xmlns="http://schemas.microsoft.com/office/spreadsheetml/2009/9/main" objectType="CheckBox" checked="Checked" fmlaLink="$M$42" noThreeD="1"/>
</file>

<file path=xl/ctrlProps/ctrlProp44.xml><?xml version="1.0" encoding="utf-8"?>
<formControlPr xmlns="http://schemas.microsoft.com/office/spreadsheetml/2009/9/main" objectType="CheckBox" checked="Checked" fmlaLink="$M$43" noThreeD="1"/>
</file>

<file path=xl/ctrlProps/ctrlProp45.xml><?xml version="1.0" encoding="utf-8"?>
<formControlPr xmlns="http://schemas.microsoft.com/office/spreadsheetml/2009/9/main" objectType="CheckBox" checked="Checked" fmlaLink="$M$44" noThreeD="1"/>
</file>

<file path=xl/ctrlProps/ctrlProp46.xml><?xml version="1.0" encoding="utf-8"?>
<formControlPr xmlns="http://schemas.microsoft.com/office/spreadsheetml/2009/9/main" objectType="CheckBox" checked="Checked" fmlaLink="$M$45" noThreeD="1"/>
</file>

<file path=xl/ctrlProps/ctrlProp47.xml><?xml version="1.0" encoding="utf-8"?>
<formControlPr xmlns="http://schemas.microsoft.com/office/spreadsheetml/2009/9/main" objectType="CheckBox" checked="Checked" fmlaLink="$M$46" noThreeD="1"/>
</file>

<file path=xl/ctrlProps/ctrlProp48.xml><?xml version="1.0" encoding="utf-8"?>
<formControlPr xmlns="http://schemas.microsoft.com/office/spreadsheetml/2009/9/main" objectType="CheckBox" checked="Checked" fmlaLink="$M$48" noThreeD="1"/>
</file>

<file path=xl/ctrlProps/ctrlProp49.xml><?xml version="1.0" encoding="utf-8"?>
<formControlPr xmlns="http://schemas.microsoft.com/office/spreadsheetml/2009/9/main" objectType="CheckBox" checked="Checked" fmlaLink="$M$49" noThreeD="1"/>
</file>

<file path=xl/ctrlProps/ctrlProp50.xml><?xml version="1.0" encoding="utf-8"?>
<formControlPr xmlns="http://schemas.microsoft.com/office/spreadsheetml/2009/9/main" objectType="CheckBox" checked="Checked" fmlaLink="$M$50" noThreeD="1"/>
</file>

<file path=xl/ctrlProps/ctrlProp51.xml><?xml version="1.0" encoding="utf-8"?>
<formControlPr xmlns="http://schemas.microsoft.com/office/spreadsheetml/2009/9/main" objectType="CheckBox" checked="Checked" fmlaLink="$M$52" noThreeD="1"/>
</file>

<file path=xl/ctrlProps/ctrlProp52.xml><?xml version="1.0" encoding="utf-8"?>
<formControlPr xmlns="http://schemas.microsoft.com/office/spreadsheetml/2009/9/main" objectType="CheckBox" checked="Checked" fmlaLink="$M$54" noThreeD="1"/>
</file>

<file path=xl/ctrlProps/ctrlProp53.xml><?xml version="1.0" encoding="utf-8"?>
<formControlPr xmlns="http://schemas.microsoft.com/office/spreadsheetml/2009/9/main" objectType="CheckBox" checked="Checked" fmlaLink="$M$53" noThreeD="1"/>
</file>

<file path=xl/ctrlProps/ctrlProp54.xml><?xml version="1.0" encoding="utf-8"?>
<formControlPr xmlns="http://schemas.microsoft.com/office/spreadsheetml/2009/9/main" objectType="CheckBox" checked="Checked" fmlaLink="$M$55" noThreeD="1"/>
</file>

<file path=xl/ctrlProps/ctrlProp55.xml><?xml version="1.0" encoding="utf-8"?>
<formControlPr xmlns="http://schemas.microsoft.com/office/spreadsheetml/2009/9/main" objectType="CheckBox" checked="Checked" fmlaLink="$M$58" noThreeD="1"/>
</file>

<file path=xl/ctrlProps/ctrlProp56.xml><?xml version="1.0" encoding="utf-8"?>
<formControlPr xmlns="http://schemas.microsoft.com/office/spreadsheetml/2009/9/main" objectType="CheckBox" checked="Checked" fmlaLink="$M$57" noThreeD="1"/>
</file>

<file path=xl/ctrlProps/ctrlProp57.xml><?xml version="1.0" encoding="utf-8"?>
<formControlPr xmlns="http://schemas.microsoft.com/office/spreadsheetml/2009/9/main" objectType="CheckBox" checked="Checked" fmlaLink="$M$59" noThreeD="1"/>
</file>

<file path=xl/ctrlProps/ctrlProp58.xml><?xml version="1.0" encoding="utf-8"?>
<formControlPr xmlns="http://schemas.microsoft.com/office/spreadsheetml/2009/9/main" objectType="CheckBox" checked="Checked" fmlaLink="$M$60" noThreeD="1"/>
</file>

<file path=xl/ctrlProps/ctrlProp59.xml><?xml version="1.0" encoding="utf-8"?>
<formControlPr xmlns="http://schemas.microsoft.com/office/spreadsheetml/2009/9/main" objectType="CheckBox" checked="Checked" fmlaLink="$M$62" noThreeD="1"/>
</file>

<file path=xl/ctrlProps/ctrlProp60.xml><?xml version="1.0" encoding="utf-8"?>
<formControlPr xmlns="http://schemas.microsoft.com/office/spreadsheetml/2009/9/main" objectType="CheckBox" checked="Checked" fmlaLink="$M$63" noThreeD="1"/>
</file>

<file path=xl/ctrlProps/ctrlProp61.xml><?xml version="1.0" encoding="utf-8"?>
<formControlPr xmlns="http://schemas.microsoft.com/office/spreadsheetml/2009/9/main" objectType="CheckBox" checked="Checked" fmlaLink="$M$66" noThreeD="1"/>
</file>

<file path=xl/ctrlProps/ctrlProp62.xml><?xml version="1.0" encoding="utf-8"?>
<formControlPr xmlns="http://schemas.microsoft.com/office/spreadsheetml/2009/9/main" objectType="CheckBox" checked="Checked" fmlaLink="$M$65" noThreeD="1"/>
</file>

<file path=xl/ctrlProps/ctrlProp63.xml><?xml version="1.0" encoding="utf-8"?>
<formControlPr xmlns="http://schemas.microsoft.com/office/spreadsheetml/2009/9/main" objectType="CheckBox" checked="Checked" fmlaLink="$M$68" noThreeD="1"/>
</file>

<file path=xl/ctrlProps/ctrlProp64.xml><?xml version="1.0" encoding="utf-8"?>
<formControlPr xmlns="http://schemas.microsoft.com/office/spreadsheetml/2009/9/main" objectType="CheckBox" checked="Checked" fmlaLink="$M$73" noThreeD="1"/>
</file>

<file path=xl/ctrlProps/ctrlProp65.xml><?xml version="1.0" encoding="utf-8"?>
<formControlPr xmlns="http://schemas.microsoft.com/office/spreadsheetml/2009/9/main" objectType="CheckBox" checked="Checked" fmlaLink="$M$80" noThreeD="1"/>
</file>

<file path=xl/ctrlProps/ctrlProp66.xml><?xml version="1.0" encoding="utf-8"?>
<formControlPr xmlns="http://schemas.microsoft.com/office/spreadsheetml/2009/9/main" objectType="CheckBox" checked="Checked" fmlaLink="$M$81" noThreeD="1"/>
</file>

<file path=xl/ctrlProps/ctrlProp67.xml><?xml version="1.0" encoding="utf-8"?>
<formControlPr xmlns="http://schemas.microsoft.com/office/spreadsheetml/2009/9/main" objectType="CheckBox" checked="Checked" fmlaLink="$M$85" noThreeD="1"/>
</file>

<file path=xl/ctrlProps/ctrlProp68.xml><?xml version="1.0" encoding="utf-8"?>
<formControlPr xmlns="http://schemas.microsoft.com/office/spreadsheetml/2009/9/main" objectType="CheckBox" checked="Checked" fmlaLink="$M$91" noThreeD="1"/>
</file>

<file path=xl/ctrlProps/ctrlProp69.xml><?xml version="1.0" encoding="utf-8"?>
<formControlPr xmlns="http://schemas.microsoft.com/office/spreadsheetml/2009/9/main" objectType="CheckBox" checked="Checked" fmlaLink="$M$92" noThreeD="1"/>
</file>

<file path=xl/ctrlProps/ctrlProp70.xml><?xml version="1.0" encoding="utf-8"?>
<formControlPr xmlns="http://schemas.microsoft.com/office/spreadsheetml/2009/9/main" objectType="CheckBox" checked="Checked" fmlaLink="$M$93" noThreeD="1"/>
</file>

<file path=xl/ctrlProps/ctrlProp71.xml><?xml version="1.0" encoding="utf-8"?>
<formControlPr xmlns="http://schemas.microsoft.com/office/spreadsheetml/2009/9/main" objectType="CheckBox" checked="Checked" fmlaLink="$M$94" noThreeD="1"/>
</file>

<file path=xl/ctrlProps/ctrlProp72.xml><?xml version="1.0" encoding="utf-8"?>
<formControlPr xmlns="http://schemas.microsoft.com/office/spreadsheetml/2009/9/main" objectType="CheckBox" checked="Checked" fmlaLink="$M$96" noThreeD="1"/>
</file>

<file path=xl/ctrlProps/ctrlProp73.xml><?xml version="1.0" encoding="utf-8"?>
<formControlPr xmlns="http://schemas.microsoft.com/office/spreadsheetml/2009/9/main" objectType="CheckBox" checked="Checked" fmlaLink="$M$97" noThreeD="1"/>
</file>

<file path=xl/ctrlProps/ctrlProp74.xml><?xml version="1.0" encoding="utf-8"?>
<formControlPr xmlns="http://schemas.microsoft.com/office/spreadsheetml/2009/9/main" objectType="CheckBox" checked="Checked" fmlaLink="$M$98" noThreeD="1"/>
</file>

<file path=xl/ctrlProps/ctrlProp75.xml><?xml version="1.0" encoding="utf-8"?>
<formControlPr xmlns="http://schemas.microsoft.com/office/spreadsheetml/2009/9/main" objectType="CheckBox" checked="Checked" fmlaLink="$M$99" noThreeD="1"/>
</file>

<file path=xl/ctrlProps/ctrlProp76.xml><?xml version="1.0" encoding="utf-8"?>
<formControlPr xmlns="http://schemas.microsoft.com/office/spreadsheetml/2009/9/main" objectType="CheckBox" checked="Checked" fmlaLink="$M$100" noThreeD="1"/>
</file>

<file path=xl/ctrlProps/ctrlProp77.xml><?xml version="1.0" encoding="utf-8"?>
<formControlPr xmlns="http://schemas.microsoft.com/office/spreadsheetml/2009/9/main" objectType="CheckBox" checked="Checked" fmlaLink="$M$103" noThreeD="1"/>
</file>

<file path=xl/ctrlProps/ctrlProp78.xml><?xml version="1.0" encoding="utf-8"?>
<formControlPr xmlns="http://schemas.microsoft.com/office/spreadsheetml/2009/9/main" objectType="CheckBox" checked="Checked" fmlaLink="$M$104" noThreeD="1"/>
</file>

<file path=xl/ctrlProps/ctrlProp79.xml><?xml version="1.0" encoding="utf-8"?>
<formControlPr xmlns="http://schemas.microsoft.com/office/spreadsheetml/2009/9/main" objectType="CheckBox" checked="Checked" fmlaLink="$M$105" noThreeD="1"/>
</file>

<file path=xl/ctrlProps/ctrlProp80.xml><?xml version="1.0" encoding="utf-8"?>
<formControlPr xmlns="http://schemas.microsoft.com/office/spreadsheetml/2009/9/main" objectType="CheckBox" checked="Checked" fmlaLink="$M$106" noThreeD="1"/>
</file>

<file path=xl/ctrlProps/ctrlProp81.xml><?xml version="1.0" encoding="utf-8"?>
<formControlPr xmlns="http://schemas.microsoft.com/office/spreadsheetml/2009/9/main" objectType="CheckBox" fmlaLink="$M$108" noThreeD="1"/>
</file>

<file path=xl/ctrlProps/ctrlProp82.xml><?xml version="1.0" encoding="utf-8"?>
<formControlPr xmlns="http://schemas.microsoft.com/office/spreadsheetml/2009/9/main" objectType="CheckBox" checked="Checked" fmlaLink="$M$107" noThreeD="1"/>
</file>

<file path=xl/ctrlProps/ctrlProp83.xml><?xml version="1.0" encoding="utf-8"?>
<formControlPr xmlns="http://schemas.microsoft.com/office/spreadsheetml/2009/9/main" objectType="CheckBox" checked="Checked" fmlaLink="$M$114" noThreeD="1"/>
</file>

<file path=xl/ctrlProps/ctrlProp84.xml><?xml version="1.0" encoding="utf-8"?>
<formControlPr xmlns="http://schemas.microsoft.com/office/spreadsheetml/2009/9/main" objectType="CheckBox" checked="Checked" fmlaLink="$M$116" noThreeD="1"/>
</file>

<file path=xl/ctrlProps/ctrlProp85.xml><?xml version="1.0" encoding="utf-8"?>
<formControlPr xmlns="http://schemas.microsoft.com/office/spreadsheetml/2009/9/main" objectType="CheckBox" checked="Checked" fmlaLink="$M$117" noThreeD="1"/>
</file>

<file path=xl/ctrlProps/ctrlProp86.xml><?xml version="1.0" encoding="utf-8"?>
<formControlPr xmlns="http://schemas.microsoft.com/office/spreadsheetml/2009/9/main" objectType="CheckBox" checked="Checked" fmlaLink="$M$118" noThreeD="1"/>
</file>

<file path=xl/ctrlProps/ctrlProp87.xml><?xml version="1.0" encoding="utf-8"?>
<formControlPr xmlns="http://schemas.microsoft.com/office/spreadsheetml/2009/9/main" objectType="CheckBox" checked="Checked" fmlaLink="$M$119" noThreeD="1"/>
</file>

<file path=xl/ctrlProps/ctrlProp88.xml><?xml version="1.0" encoding="utf-8"?>
<formControlPr xmlns="http://schemas.microsoft.com/office/spreadsheetml/2009/9/main" objectType="CheckBox" checked="Checked" fmlaLink="$M$121" noThreeD="1"/>
</file>

<file path=xl/ctrlProps/ctrlProp89.xml><?xml version="1.0" encoding="utf-8"?>
<formControlPr xmlns="http://schemas.microsoft.com/office/spreadsheetml/2009/9/main" objectType="CheckBox" checked="Checked" fmlaLink="$M$122" noThreeD="1"/>
</file>

<file path=xl/ctrlProps/ctrlProp90.xml><?xml version="1.0" encoding="utf-8"?>
<formControlPr xmlns="http://schemas.microsoft.com/office/spreadsheetml/2009/9/main" objectType="CheckBox" checked="Checked" fmlaLink="$M$124" noThreeD="1"/>
</file>

<file path=xl/ctrlProps/ctrlProp91.xml><?xml version="1.0" encoding="utf-8"?>
<formControlPr xmlns="http://schemas.microsoft.com/office/spreadsheetml/2009/9/main" objectType="CheckBox" checked="Checked" fmlaLink="$M$125" noThreeD="1"/>
</file>

<file path=xl/ctrlProps/ctrlProp92.xml><?xml version="1.0" encoding="utf-8"?>
<formControlPr xmlns="http://schemas.microsoft.com/office/spreadsheetml/2009/9/main" objectType="CheckBox" checked="Checked" fmlaLink="$M$127" noThreeD="1"/>
</file>

<file path=xl/ctrlProps/ctrlProp93.xml><?xml version="1.0" encoding="utf-8"?>
<formControlPr xmlns="http://schemas.microsoft.com/office/spreadsheetml/2009/9/main" objectType="CheckBox" checked="Checked" fmlaLink="$M$126" noThreeD="1"/>
</file>

<file path=xl/ctrlProps/ctrlProp94.xml><?xml version="1.0" encoding="utf-8"?>
<formControlPr xmlns="http://schemas.microsoft.com/office/spreadsheetml/2009/9/main" objectType="CheckBox" checked="Checked" fmlaLink="$M$38" noThreeD="1"/>
</file>

<file path=xl/ctrlProps/ctrlProp95.xml><?xml version="1.0" encoding="utf-8"?>
<formControlPr xmlns="http://schemas.microsoft.com/office/spreadsheetml/2009/9/main" objectType="CheckBox" checked="Checked" fmlaLink="#REF!" noThreeD="1"/>
</file>

<file path=xl/ctrlProps/ctrlProp96.xml><?xml version="1.0" encoding="utf-8"?>
<formControlPr xmlns="http://schemas.microsoft.com/office/spreadsheetml/2009/9/main" objectType="CheckBox" checked="Checked" fmlaLink="#REF!" noThreeD="1"/>
</file>

<file path=xl/ctrlProps/ctrlProp97.xml><?xml version="1.0" encoding="utf-8"?>
<formControlPr xmlns="http://schemas.microsoft.com/office/spreadsheetml/2009/9/main" objectType="CheckBox" checked="Checked" fmlaLink="$M$42" noThreeD="1"/>
</file>

<file path=xl/ctrlProps/ctrlProp98.xml><?xml version="1.0" encoding="utf-8"?>
<formControlPr xmlns="http://schemas.microsoft.com/office/spreadsheetml/2009/9/main" objectType="CheckBox" checked="Checked" fmlaLink="$M$43" noThreeD="1"/>
</file>

<file path=xl/ctrlProps/ctrlProp99.xml><?xml version="1.0" encoding="utf-8"?>
<formControlPr xmlns="http://schemas.microsoft.com/office/spreadsheetml/2009/9/main" objectType="CheckBox" checked="Checked" fmlaLink="$M$44" noThreeD="1"/>
</file>

<file path=xl/ctrlProps/ctrlProp100.xml><?xml version="1.0" encoding="utf-8"?>
<formControlPr xmlns="http://schemas.microsoft.com/office/spreadsheetml/2009/9/main" objectType="CheckBox" checked="Checked" fmlaLink="$M$45" noThreeD="1"/>
</file>

<file path=xl/ctrlProps/ctrlProp101.xml><?xml version="1.0" encoding="utf-8"?>
<formControlPr xmlns="http://schemas.microsoft.com/office/spreadsheetml/2009/9/main" objectType="CheckBox" checked="Checked" fmlaLink="$M$46" noThreeD="1"/>
</file>

<file path=xl/ctrlProps/ctrlProp102.xml><?xml version="1.0" encoding="utf-8"?>
<formControlPr xmlns="http://schemas.microsoft.com/office/spreadsheetml/2009/9/main" objectType="CheckBox" checked="Checked" fmlaLink="$M$48" noThreeD="1"/>
</file>

<file path=xl/ctrlProps/ctrlProp103.xml><?xml version="1.0" encoding="utf-8"?>
<formControlPr xmlns="http://schemas.microsoft.com/office/spreadsheetml/2009/9/main" objectType="CheckBox" checked="Checked" fmlaLink="$M$49" noThreeD="1"/>
</file>

<file path=xl/ctrlProps/ctrlProp104.xml><?xml version="1.0" encoding="utf-8"?>
<formControlPr xmlns="http://schemas.microsoft.com/office/spreadsheetml/2009/9/main" objectType="CheckBox" checked="Checked" fmlaLink="$M$50" noThreeD="1"/>
</file>

<file path=xl/ctrlProps/ctrlProp105.xml><?xml version="1.0" encoding="utf-8"?>
<formControlPr xmlns="http://schemas.microsoft.com/office/spreadsheetml/2009/9/main" objectType="CheckBox" checked="Checked" fmlaLink="$M$52" noThreeD="1"/>
</file>

<file path=xl/ctrlProps/ctrlProp106.xml><?xml version="1.0" encoding="utf-8"?>
<formControlPr xmlns="http://schemas.microsoft.com/office/spreadsheetml/2009/9/main" objectType="CheckBox" checked="Checked" fmlaLink="$M$54" noThreeD="1"/>
</file>

<file path=xl/ctrlProps/ctrlProp107.xml><?xml version="1.0" encoding="utf-8"?>
<formControlPr xmlns="http://schemas.microsoft.com/office/spreadsheetml/2009/9/main" objectType="CheckBox" checked="Checked" fmlaLink="$M$53" noThreeD="1"/>
</file>

<file path=xl/ctrlProps/ctrlProp108.xml><?xml version="1.0" encoding="utf-8"?>
<formControlPr xmlns="http://schemas.microsoft.com/office/spreadsheetml/2009/9/main" objectType="CheckBox" checked="Checked" fmlaLink="$M$55" noThreeD="1"/>
</file>

<file path=xl/ctrlProps/ctrlProp109.xml><?xml version="1.0" encoding="utf-8"?>
<formControlPr xmlns="http://schemas.microsoft.com/office/spreadsheetml/2009/9/main" objectType="CheckBox" checked="Checked" fmlaLink="$M$121" noThreeD="1"/>
</file>

<file path=xl/ctrlProps/ctrlProp110.xml><?xml version="1.0" encoding="utf-8"?>
<formControlPr xmlns="http://schemas.microsoft.com/office/spreadsheetml/2009/9/main" objectType="CheckBox" checked="Checked" fmlaLink="$M$122" noThreeD="1"/>
</file>

<file path=xl/ctrlProps/ctrlProp111.xml><?xml version="1.0" encoding="utf-8"?>
<formControlPr xmlns="http://schemas.microsoft.com/office/spreadsheetml/2009/9/main" objectType="CheckBox" checked="Checked" fmlaLink="$M$124" noThreeD="1"/>
</file>

<file path=xl/ctrlProps/ctrlProp112.xml><?xml version="1.0" encoding="utf-8"?>
<formControlPr xmlns="http://schemas.microsoft.com/office/spreadsheetml/2009/9/main" objectType="CheckBox" checked="Checked" fmlaLink="$M$125" noThreeD="1"/>
</file>

<file path=xl/ctrlProps/ctrlProp113.xml><?xml version="1.0" encoding="utf-8"?>
<formControlPr xmlns="http://schemas.microsoft.com/office/spreadsheetml/2009/9/main" objectType="CheckBox" checked="Checked" fmlaLink="$M$127" noThreeD="1"/>
</file>

<file path=xl/ctrlProps/ctrlProp114.xml><?xml version="1.0" encoding="utf-8"?>
<formControlPr xmlns="http://schemas.microsoft.com/office/spreadsheetml/2009/9/main" objectType="CheckBox" checked="Checked" fmlaLink="$M$126"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137160</xdr:colOff>
          <xdr:row>5</xdr:row>
          <xdr:rowOff>182880</xdr:rowOff>
        </xdr:from>
        <xdr:to>
          <xdr:col>25</xdr:col>
          <xdr:colOff>533400</xdr:colOff>
          <xdr:row>6</xdr:row>
          <xdr:rowOff>213360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en-ID"/>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6</xdr:row>
          <xdr:rowOff>182880</xdr:rowOff>
        </xdr:from>
        <xdr:to>
          <xdr:col>25</xdr:col>
          <xdr:colOff>533400</xdr:colOff>
          <xdr:row>7</xdr:row>
          <xdr:rowOff>22860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en-ID"/>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7</xdr:row>
          <xdr:rowOff>182880</xdr:rowOff>
        </xdr:from>
        <xdr:to>
          <xdr:col>25</xdr:col>
          <xdr:colOff>533400</xdr:colOff>
          <xdr:row>9</xdr:row>
          <xdr:rowOff>22860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en-ID"/>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8</xdr:row>
          <xdr:rowOff>182880</xdr:rowOff>
        </xdr:from>
        <xdr:to>
          <xdr:col>25</xdr:col>
          <xdr:colOff>533400</xdr:colOff>
          <xdr:row>10</xdr:row>
          <xdr:rowOff>22860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en-ID"/>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9</xdr:row>
          <xdr:rowOff>182880</xdr:rowOff>
        </xdr:from>
        <xdr:to>
          <xdr:col>25</xdr:col>
          <xdr:colOff>533400</xdr:colOff>
          <xdr:row>11</xdr:row>
          <xdr:rowOff>22860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en-ID"/>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10</xdr:row>
          <xdr:rowOff>182880</xdr:rowOff>
        </xdr:from>
        <xdr:to>
          <xdr:col>25</xdr:col>
          <xdr:colOff>533400</xdr:colOff>
          <xdr:row>12</xdr:row>
          <xdr:rowOff>22860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en-ID"/>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11</xdr:row>
          <xdr:rowOff>182880</xdr:rowOff>
        </xdr:from>
        <xdr:to>
          <xdr:col>25</xdr:col>
          <xdr:colOff>533400</xdr:colOff>
          <xdr:row>13</xdr:row>
          <xdr:rowOff>22860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en-ID"/>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12</xdr:row>
          <xdr:rowOff>182880</xdr:rowOff>
        </xdr:from>
        <xdr:to>
          <xdr:col>25</xdr:col>
          <xdr:colOff>533400</xdr:colOff>
          <xdr:row>14</xdr:row>
          <xdr:rowOff>22860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en-ID"/>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13</xdr:row>
          <xdr:rowOff>182880</xdr:rowOff>
        </xdr:from>
        <xdr:to>
          <xdr:col>25</xdr:col>
          <xdr:colOff>533400</xdr:colOff>
          <xdr:row>15</xdr:row>
          <xdr:rowOff>22860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en-ID"/>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14</xdr:row>
          <xdr:rowOff>182880</xdr:rowOff>
        </xdr:from>
        <xdr:to>
          <xdr:col>25</xdr:col>
          <xdr:colOff>533400</xdr:colOff>
          <xdr:row>16</xdr:row>
          <xdr:rowOff>22860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en-ID"/>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6</xdr:row>
          <xdr:rowOff>182880</xdr:rowOff>
        </xdr:from>
        <xdr:to>
          <xdr:col>25</xdr:col>
          <xdr:colOff>533400</xdr:colOff>
          <xdr:row>7</xdr:row>
          <xdr:rowOff>22860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en-ID"/>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7</xdr:row>
          <xdr:rowOff>182880</xdr:rowOff>
        </xdr:from>
        <xdr:to>
          <xdr:col>25</xdr:col>
          <xdr:colOff>533400</xdr:colOff>
          <xdr:row>9</xdr:row>
          <xdr:rowOff>22860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en-ID"/>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8</xdr:row>
          <xdr:rowOff>182880</xdr:rowOff>
        </xdr:from>
        <xdr:to>
          <xdr:col>25</xdr:col>
          <xdr:colOff>533400</xdr:colOff>
          <xdr:row>10</xdr:row>
          <xdr:rowOff>22860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en-ID"/>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9</xdr:row>
          <xdr:rowOff>182880</xdr:rowOff>
        </xdr:from>
        <xdr:to>
          <xdr:col>25</xdr:col>
          <xdr:colOff>533400</xdr:colOff>
          <xdr:row>11</xdr:row>
          <xdr:rowOff>22860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en-ID"/>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10</xdr:row>
          <xdr:rowOff>182880</xdr:rowOff>
        </xdr:from>
        <xdr:to>
          <xdr:col>25</xdr:col>
          <xdr:colOff>533400</xdr:colOff>
          <xdr:row>12</xdr:row>
          <xdr:rowOff>22860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en-ID"/>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11</xdr:row>
          <xdr:rowOff>182880</xdr:rowOff>
        </xdr:from>
        <xdr:to>
          <xdr:col>25</xdr:col>
          <xdr:colOff>533400</xdr:colOff>
          <xdr:row>13</xdr:row>
          <xdr:rowOff>22860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en-ID"/>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12</xdr:row>
          <xdr:rowOff>182880</xdr:rowOff>
        </xdr:from>
        <xdr:to>
          <xdr:col>25</xdr:col>
          <xdr:colOff>533400</xdr:colOff>
          <xdr:row>14</xdr:row>
          <xdr:rowOff>22860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en-ID"/>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13</xdr:row>
          <xdr:rowOff>182880</xdr:rowOff>
        </xdr:from>
        <xdr:to>
          <xdr:col>25</xdr:col>
          <xdr:colOff>533400</xdr:colOff>
          <xdr:row>15</xdr:row>
          <xdr:rowOff>22860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en-ID"/>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14</xdr:row>
          <xdr:rowOff>182880</xdr:rowOff>
        </xdr:from>
        <xdr:to>
          <xdr:col>25</xdr:col>
          <xdr:colOff>533400</xdr:colOff>
          <xdr:row>16</xdr:row>
          <xdr:rowOff>22860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en-ID"/>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16</xdr:row>
          <xdr:rowOff>182880</xdr:rowOff>
        </xdr:from>
        <xdr:to>
          <xdr:col>25</xdr:col>
          <xdr:colOff>533400</xdr:colOff>
          <xdr:row>18</xdr:row>
          <xdr:rowOff>22860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en-ID"/>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18</xdr:row>
          <xdr:rowOff>76200</xdr:rowOff>
        </xdr:from>
        <xdr:to>
          <xdr:col>25</xdr:col>
          <xdr:colOff>533400</xdr:colOff>
          <xdr:row>18</xdr:row>
          <xdr:rowOff>289560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en-ID"/>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19</xdr:row>
          <xdr:rowOff>0</xdr:rowOff>
        </xdr:from>
        <xdr:to>
          <xdr:col>25</xdr:col>
          <xdr:colOff>533400</xdr:colOff>
          <xdr:row>20</xdr:row>
          <xdr:rowOff>30480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en-ID"/>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19</xdr:row>
          <xdr:rowOff>182880</xdr:rowOff>
        </xdr:from>
        <xdr:to>
          <xdr:col>25</xdr:col>
          <xdr:colOff>533400</xdr:colOff>
          <xdr:row>20</xdr:row>
          <xdr:rowOff>213360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en-ID"/>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21</xdr:row>
          <xdr:rowOff>129540</xdr:rowOff>
        </xdr:from>
        <xdr:to>
          <xdr:col>25</xdr:col>
          <xdr:colOff>533400</xdr:colOff>
          <xdr:row>21</xdr:row>
          <xdr:rowOff>335280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en-ID"/>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23</xdr:row>
          <xdr:rowOff>0</xdr:rowOff>
        </xdr:from>
        <xdr:to>
          <xdr:col>25</xdr:col>
          <xdr:colOff>533400</xdr:colOff>
          <xdr:row>24</xdr:row>
          <xdr:rowOff>30480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23</xdr:row>
          <xdr:rowOff>373380</xdr:rowOff>
        </xdr:from>
        <xdr:to>
          <xdr:col>25</xdr:col>
          <xdr:colOff>533400</xdr:colOff>
          <xdr:row>24</xdr:row>
          <xdr:rowOff>190500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25</xdr:row>
          <xdr:rowOff>0</xdr:rowOff>
        </xdr:from>
        <xdr:to>
          <xdr:col>25</xdr:col>
          <xdr:colOff>533400</xdr:colOff>
          <xdr:row>25</xdr:row>
          <xdr:rowOff>220980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26</xdr:row>
          <xdr:rowOff>0</xdr:rowOff>
        </xdr:from>
        <xdr:to>
          <xdr:col>25</xdr:col>
          <xdr:colOff>533400</xdr:colOff>
          <xdr:row>26</xdr:row>
          <xdr:rowOff>220980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26</xdr:row>
          <xdr:rowOff>0</xdr:rowOff>
        </xdr:from>
        <xdr:to>
          <xdr:col>25</xdr:col>
          <xdr:colOff>533400</xdr:colOff>
          <xdr:row>26</xdr:row>
          <xdr:rowOff>220980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26</xdr:row>
          <xdr:rowOff>0</xdr:rowOff>
        </xdr:from>
        <xdr:to>
          <xdr:col>25</xdr:col>
          <xdr:colOff>533400</xdr:colOff>
          <xdr:row>26</xdr:row>
          <xdr:rowOff>220980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28</xdr:row>
          <xdr:rowOff>0</xdr:rowOff>
        </xdr:from>
        <xdr:to>
          <xdr:col>25</xdr:col>
          <xdr:colOff>533400</xdr:colOff>
          <xdr:row>28</xdr:row>
          <xdr:rowOff>220980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29</xdr:row>
          <xdr:rowOff>0</xdr:rowOff>
        </xdr:from>
        <xdr:to>
          <xdr:col>25</xdr:col>
          <xdr:colOff>533400</xdr:colOff>
          <xdr:row>30</xdr:row>
          <xdr:rowOff>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30</xdr:row>
          <xdr:rowOff>0</xdr:rowOff>
        </xdr:from>
        <xdr:to>
          <xdr:col>25</xdr:col>
          <xdr:colOff>533400</xdr:colOff>
          <xdr:row>31</xdr:row>
          <xdr:rowOff>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31</xdr:row>
          <xdr:rowOff>0</xdr:rowOff>
        </xdr:from>
        <xdr:to>
          <xdr:col>25</xdr:col>
          <xdr:colOff>533400</xdr:colOff>
          <xdr:row>32</xdr:row>
          <xdr:rowOff>30480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32</xdr:row>
          <xdr:rowOff>0</xdr:rowOff>
        </xdr:from>
        <xdr:to>
          <xdr:col>25</xdr:col>
          <xdr:colOff>533400</xdr:colOff>
          <xdr:row>33</xdr:row>
          <xdr:rowOff>30480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33</xdr:row>
          <xdr:rowOff>0</xdr:rowOff>
        </xdr:from>
        <xdr:to>
          <xdr:col>25</xdr:col>
          <xdr:colOff>533400</xdr:colOff>
          <xdr:row>34</xdr:row>
          <xdr:rowOff>30480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34</xdr:row>
          <xdr:rowOff>0</xdr:rowOff>
        </xdr:from>
        <xdr:to>
          <xdr:col>25</xdr:col>
          <xdr:colOff>533400</xdr:colOff>
          <xdr:row>34</xdr:row>
          <xdr:rowOff>220980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36</xdr:row>
          <xdr:rowOff>0</xdr:rowOff>
        </xdr:from>
        <xdr:to>
          <xdr:col>25</xdr:col>
          <xdr:colOff>533400</xdr:colOff>
          <xdr:row>36</xdr:row>
          <xdr:rowOff>182880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38</xdr:row>
          <xdr:rowOff>0</xdr:rowOff>
        </xdr:from>
        <xdr:to>
          <xdr:col>25</xdr:col>
          <xdr:colOff>533400</xdr:colOff>
          <xdr:row>39</xdr:row>
          <xdr:rowOff>30480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39</xdr:row>
          <xdr:rowOff>0</xdr:rowOff>
        </xdr:from>
        <xdr:to>
          <xdr:col>25</xdr:col>
          <xdr:colOff>533400</xdr:colOff>
          <xdr:row>39</xdr:row>
          <xdr:rowOff>220980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41</xdr:row>
          <xdr:rowOff>0</xdr:rowOff>
        </xdr:from>
        <xdr:to>
          <xdr:col>25</xdr:col>
          <xdr:colOff>533400</xdr:colOff>
          <xdr:row>42</xdr:row>
          <xdr:rowOff>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41</xdr:row>
          <xdr:rowOff>0</xdr:rowOff>
        </xdr:from>
        <xdr:to>
          <xdr:col>25</xdr:col>
          <xdr:colOff>533400</xdr:colOff>
          <xdr:row>42</xdr:row>
          <xdr:rowOff>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41</xdr:row>
          <xdr:rowOff>0</xdr:rowOff>
        </xdr:from>
        <xdr:to>
          <xdr:col>25</xdr:col>
          <xdr:colOff>533400</xdr:colOff>
          <xdr:row>42</xdr:row>
          <xdr:rowOff>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42</xdr:row>
          <xdr:rowOff>0</xdr:rowOff>
        </xdr:from>
        <xdr:to>
          <xdr:col>25</xdr:col>
          <xdr:colOff>533400</xdr:colOff>
          <xdr:row>43</xdr:row>
          <xdr:rowOff>30480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43</xdr:row>
          <xdr:rowOff>0</xdr:rowOff>
        </xdr:from>
        <xdr:to>
          <xdr:col>25</xdr:col>
          <xdr:colOff>533400</xdr:colOff>
          <xdr:row>44</xdr:row>
          <xdr:rowOff>30480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44</xdr:row>
          <xdr:rowOff>0</xdr:rowOff>
        </xdr:from>
        <xdr:to>
          <xdr:col>25</xdr:col>
          <xdr:colOff>533400</xdr:colOff>
          <xdr:row>45</xdr:row>
          <xdr:rowOff>30480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144780</xdr:colOff>
          <xdr:row>45</xdr:row>
          <xdr:rowOff>60960</xdr:rowOff>
        </xdr:from>
        <xdr:to>
          <xdr:col>25</xdr:col>
          <xdr:colOff>556260</xdr:colOff>
          <xdr:row>46</xdr:row>
          <xdr:rowOff>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47</xdr:row>
          <xdr:rowOff>0</xdr:rowOff>
        </xdr:from>
        <xdr:to>
          <xdr:col>25</xdr:col>
          <xdr:colOff>533400</xdr:colOff>
          <xdr:row>48</xdr:row>
          <xdr:rowOff>30480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152400</xdr:colOff>
          <xdr:row>48</xdr:row>
          <xdr:rowOff>190500</xdr:rowOff>
        </xdr:from>
        <xdr:to>
          <xdr:col>25</xdr:col>
          <xdr:colOff>556260</xdr:colOff>
          <xdr:row>49</xdr:row>
          <xdr:rowOff>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49</xdr:row>
          <xdr:rowOff>175260</xdr:rowOff>
        </xdr:from>
        <xdr:to>
          <xdr:col>25</xdr:col>
          <xdr:colOff>571500</xdr:colOff>
          <xdr:row>49</xdr:row>
          <xdr:rowOff>381000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51</xdr:row>
          <xdr:rowOff>91440</xdr:rowOff>
        </xdr:from>
        <xdr:to>
          <xdr:col>25</xdr:col>
          <xdr:colOff>571500</xdr:colOff>
          <xdr:row>52</xdr:row>
          <xdr:rowOff>129540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182880</xdr:colOff>
          <xdr:row>53</xdr:row>
          <xdr:rowOff>53340</xdr:rowOff>
        </xdr:from>
        <xdr:to>
          <xdr:col>25</xdr:col>
          <xdr:colOff>594360</xdr:colOff>
          <xdr:row>54</xdr:row>
          <xdr:rowOff>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182880</xdr:colOff>
          <xdr:row>51</xdr:row>
          <xdr:rowOff>297180</xdr:rowOff>
        </xdr:from>
        <xdr:to>
          <xdr:col>25</xdr:col>
          <xdr:colOff>594360</xdr:colOff>
          <xdr:row>53</xdr:row>
          <xdr:rowOff>320040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182880</xdr:colOff>
          <xdr:row>53</xdr:row>
          <xdr:rowOff>365760</xdr:rowOff>
        </xdr:from>
        <xdr:to>
          <xdr:col>25</xdr:col>
          <xdr:colOff>594360</xdr:colOff>
          <xdr:row>55</xdr:row>
          <xdr:rowOff>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182880</xdr:colOff>
          <xdr:row>57</xdr:row>
          <xdr:rowOff>53340</xdr:rowOff>
        </xdr:from>
        <xdr:to>
          <xdr:col>25</xdr:col>
          <xdr:colOff>594360</xdr:colOff>
          <xdr:row>57</xdr:row>
          <xdr:rowOff>342900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182880</xdr:colOff>
          <xdr:row>55</xdr:row>
          <xdr:rowOff>182880</xdr:rowOff>
        </xdr:from>
        <xdr:to>
          <xdr:col>25</xdr:col>
          <xdr:colOff>594360</xdr:colOff>
          <xdr:row>56</xdr:row>
          <xdr:rowOff>213360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57</xdr:row>
          <xdr:rowOff>373380</xdr:rowOff>
        </xdr:from>
        <xdr:to>
          <xdr:col>25</xdr:col>
          <xdr:colOff>571500</xdr:colOff>
          <xdr:row>59</xdr:row>
          <xdr:rowOff>22860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58</xdr:row>
          <xdr:rowOff>175260</xdr:rowOff>
        </xdr:from>
        <xdr:to>
          <xdr:col>25</xdr:col>
          <xdr:colOff>571500</xdr:colOff>
          <xdr:row>60</xdr:row>
          <xdr:rowOff>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61</xdr:row>
          <xdr:rowOff>99060</xdr:rowOff>
        </xdr:from>
        <xdr:to>
          <xdr:col>25</xdr:col>
          <xdr:colOff>571500</xdr:colOff>
          <xdr:row>62</xdr:row>
          <xdr:rowOff>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62</xdr:row>
          <xdr:rowOff>175260</xdr:rowOff>
        </xdr:from>
        <xdr:to>
          <xdr:col>25</xdr:col>
          <xdr:colOff>571500</xdr:colOff>
          <xdr:row>63</xdr:row>
          <xdr:rowOff>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65</xdr:row>
          <xdr:rowOff>167640</xdr:rowOff>
        </xdr:from>
        <xdr:to>
          <xdr:col>25</xdr:col>
          <xdr:colOff>518160</xdr:colOff>
          <xdr:row>65</xdr:row>
          <xdr:rowOff>373380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64</xdr:row>
          <xdr:rowOff>15240</xdr:rowOff>
        </xdr:from>
        <xdr:to>
          <xdr:col>25</xdr:col>
          <xdr:colOff>571500</xdr:colOff>
          <xdr:row>65</xdr:row>
          <xdr:rowOff>53340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68</xdr:row>
          <xdr:rowOff>358140</xdr:rowOff>
        </xdr:from>
        <xdr:to>
          <xdr:col>25</xdr:col>
          <xdr:colOff>571500</xdr:colOff>
          <xdr:row>69</xdr:row>
          <xdr:rowOff>182880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74</xdr:row>
          <xdr:rowOff>129540</xdr:rowOff>
        </xdr:from>
        <xdr:to>
          <xdr:col>25</xdr:col>
          <xdr:colOff>571500</xdr:colOff>
          <xdr:row>75</xdr:row>
          <xdr:rowOff>144780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78</xdr:row>
          <xdr:rowOff>182880</xdr:rowOff>
        </xdr:from>
        <xdr:to>
          <xdr:col>25</xdr:col>
          <xdr:colOff>571500</xdr:colOff>
          <xdr:row>80</xdr:row>
          <xdr:rowOff>30480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81</xdr:row>
          <xdr:rowOff>76200</xdr:rowOff>
        </xdr:from>
        <xdr:to>
          <xdr:col>25</xdr:col>
          <xdr:colOff>571500</xdr:colOff>
          <xdr:row>82</xdr:row>
          <xdr:rowOff>99060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85</xdr:row>
          <xdr:rowOff>76200</xdr:rowOff>
        </xdr:from>
        <xdr:to>
          <xdr:col>25</xdr:col>
          <xdr:colOff>571500</xdr:colOff>
          <xdr:row>86</xdr:row>
          <xdr:rowOff>99060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89</xdr:row>
          <xdr:rowOff>182880</xdr:rowOff>
        </xdr:from>
        <xdr:to>
          <xdr:col>25</xdr:col>
          <xdr:colOff>571500</xdr:colOff>
          <xdr:row>90</xdr:row>
          <xdr:rowOff>213360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91</xdr:row>
          <xdr:rowOff>167640</xdr:rowOff>
        </xdr:from>
        <xdr:to>
          <xdr:col>25</xdr:col>
          <xdr:colOff>571500</xdr:colOff>
          <xdr:row>92</xdr:row>
          <xdr:rowOff>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91</xdr:row>
          <xdr:rowOff>563880</xdr:rowOff>
        </xdr:from>
        <xdr:to>
          <xdr:col>25</xdr:col>
          <xdr:colOff>571500</xdr:colOff>
          <xdr:row>93</xdr:row>
          <xdr:rowOff>22860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92</xdr:row>
          <xdr:rowOff>190500</xdr:rowOff>
        </xdr:from>
        <xdr:to>
          <xdr:col>25</xdr:col>
          <xdr:colOff>571500</xdr:colOff>
          <xdr:row>94</xdr:row>
          <xdr:rowOff>30480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94</xdr:row>
          <xdr:rowOff>182880</xdr:rowOff>
        </xdr:from>
        <xdr:to>
          <xdr:col>25</xdr:col>
          <xdr:colOff>571500</xdr:colOff>
          <xdr:row>96</xdr:row>
          <xdr:rowOff>22860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96</xdr:row>
          <xdr:rowOff>167640</xdr:rowOff>
        </xdr:from>
        <xdr:to>
          <xdr:col>25</xdr:col>
          <xdr:colOff>571500</xdr:colOff>
          <xdr:row>97</xdr:row>
          <xdr:rowOff>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96</xdr:row>
          <xdr:rowOff>548640</xdr:rowOff>
        </xdr:from>
        <xdr:to>
          <xdr:col>25</xdr:col>
          <xdr:colOff>571500</xdr:colOff>
          <xdr:row>98</xdr:row>
          <xdr:rowOff>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97</xdr:row>
          <xdr:rowOff>167640</xdr:rowOff>
        </xdr:from>
        <xdr:to>
          <xdr:col>25</xdr:col>
          <xdr:colOff>571500</xdr:colOff>
          <xdr:row>99</xdr:row>
          <xdr:rowOff>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98</xdr:row>
          <xdr:rowOff>167640</xdr:rowOff>
        </xdr:from>
        <xdr:to>
          <xdr:col>25</xdr:col>
          <xdr:colOff>571500</xdr:colOff>
          <xdr:row>99</xdr:row>
          <xdr:rowOff>190500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101</xdr:row>
          <xdr:rowOff>365760</xdr:rowOff>
        </xdr:from>
        <xdr:to>
          <xdr:col>25</xdr:col>
          <xdr:colOff>571500</xdr:colOff>
          <xdr:row>102</xdr:row>
          <xdr:rowOff>175260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102</xdr:row>
          <xdr:rowOff>175260</xdr:rowOff>
        </xdr:from>
        <xdr:to>
          <xdr:col>25</xdr:col>
          <xdr:colOff>571500</xdr:colOff>
          <xdr:row>104</xdr:row>
          <xdr:rowOff>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104</xdr:row>
          <xdr:rowOff>91440</xdr:rowOff>
        </xdr:from>
        <xdr:to>
          <xdr:col>25</xdr:col>
          <xdr:colOff>571500</xdr:colOff>
          <xdr:row>105</xdr:row>
          <xdr:rowOff>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104</xdr:row>
          <xdr:rowOff>373380</xdr:rowOff>
        </xdr:from>
        <xdr:to>
          <xdr:col>25</xdr:col>
          <xdr:colOff>571500</xdr:colOff>
          <xdr:row>106</xdr:row>
          <xdr:rowOff>22860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109</xdr:row>
          <xdr:rowOff>175260</xdr:rowOff>
        </xdr:from>
        <xdr:to>
          <xdr:col>25</xdr:col>
          <xdr:colOff>571500</xdr:colOff>
          <xdr:row>111</xdr:row>
          <xdr:rowOff>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182880</xdr:colOff>
          <xdr:row>106</xdr:row>
          <xdr:rowOff>0</xdr:rowOff>
        </xdr:from>
        <xdr:to>
          <xdr:col>25</xdr:col>
          <xdr:colOff>594360</xdr:colOff>
          <xdr:row>107</xdr:row>
          <xdr:rowOff>30480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113</xdr:row>
          <xdr:rowOff>167640</xdr:rowOff>
        </xdr:from>
        <xdr:to>
          <xdr:col>25</xdr:col>
          <xdr:colOff>571500</xdr:colOff>
          <xdr:row>114</xdr:row>
          <xdr:rowOff>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113</xdr:row>
          <xdr:rowOff>556260</xdr:rowOff>
        </xdr:from>
        <xdr:to>
          <xdr:col>25</xdr:col>
          <xdr:colOff>571500</xdr:colOff>
          <xdr:row>116</xdr:row>
          <xdr:rowOff>403860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116</xdr:row>
          <xdr:rowOff>213360</xdr:rowOff>
        </xdr:from>
        <xdr:to>
          <xdr:col>25</xdr:col>
          <xdr:colOff>571500</xdr:colOff>
          <xdr:row>117</xdr:row>
          <xdr:rowOff>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167640</xdr:colOff>
          <xdr:row>116</xdr:row>
          <xdr:rowOff>548640</xdr:rowOff>
        </xdr:from>
        <xdr:to>
          <xdr:col>25</xdr:col>
          <xdr:colOff>563880</xdr:colOff>
          <xdr:row>118</xdr:row>
          <xdr:rowOff>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117</xdr:row>
          <xdr:rowOff>175260</xdr:rowOff>
        </xdr:from>
        <xdr:to>
          <xdr:col>25</xdr:col>
          <xdr:colOff>571500</xdr:colOff>
          <xdr:row>118</xdr:row>
          <xdr:rowOff>190500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120</xdr:row>
          <xdr:rowOff>182880</xdr:rowOff>
        </xdr:from>
        <xdr:to>
          <xdr:col>25</xdr:col>
          <xdr:colOff>571500</xdr:colOff>
          <xdr:row>121</xdr:row>
          <xdr:rowOff>22860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121</xdr:row>
          <xdr:rowOff>99060</xdr:rowOff>
        </xdr:from>
        <xdr:to>
          <xdr:col>25</xdr:col>
          <xdr:colOff>571500</xdr:colOff>
          <xdr:row>121</xdr:row>
          <xdr:rowOff>381000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123</xdr:row>
          <xdr:rowOff>175260</xdr:rowOff>
        </xdr:from>
        <xdr:to>
          <xdr:col>25</xdr:col>
          <xdr:colOff>571500</xdr:colOff>
          <xdr:row>124</xdr:row>
          <xdr:rowOff>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124</xdr:row>
          <xdr:rowOff>99060</xdr:rowOff>
        </xdr:from>
        <xdr:to>
          <xdr:col>25</xdr:col>
          <xdr:colOff>571500</xdr:colOff>
          <xdr:row>124</xdr:row>
          <xdr:rowOff>320040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126</xdr:row>
          <xdr:rowOff>106680</xdr:rowOff>
        </xdr:from>
        <xdr:to>
          <xdr:col>25</xdr:col>
          <xdr:colOff>571500</xdr:colOff>
          <xdr:row>126</xdr:row>
          <xdr:rowOff>320040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125</xdr:row>
          <xdr:rowOff>53340</xdr:rowOff>
        </xdr:from>
        <xdr:to>
          <xdr:col>25</xdr:col>
          <xdr:colOff>571500</xdr:colOff>
          <xdr:row>125</xdr:row>
          <xdr:rowOff>281940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37</xdr:row>
          <xdr:rowOff>0</xdr:rowOff>
        </xdr:from>
        <xdr:to>
          <xdr:col>25</xdr:col>
          <xdr:colOff>533400</xdr:colOff>
          <xdr:row>38</xdr:row>
          <xdr:rowOff>30480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41</xdr:row>
          <xdr:rowOff>0</xdr:rowOff>
        </xdr:from>
        <xdr:to>
          <xdr:col>25</xdr:col>
          <xdr:colOff>533400</xdr:colOff>
          <xdr:row>42</xdr:row>
          <xdr:rowOff>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41</xdr:row>
          <xdr:rowOff>0</xdr:rowOff>
        </xdr:from>
        <xdr:to>
          <xdr:col>25</xdr:col>
          <xdr:colOff>533400</xdr:colOff>
          <xdr:row>42</xdr:row>
          <xdr:rowOff>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41</xdr:row>
          <xdr:rowOff>0</xdr:rowOff>
        </xdr:from>
        <xdr:to>
          <xdr:col>25</xdr:col>
          <xdr:colOff>533400</xdr:colOff>
          <xdr:row>42</xdr:row>
          <xdr:rowOff>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42</xdr:row>
          <xdr:rowOff>0</xdr:rowOff>
        </xdr:from>
        <xdr:to>
          <xdr:col>25</xdr:col>
          <xdr:colOff>533400</xdr:colOff>
          <xdr:row>43</xdr:row>
          <xdr:rowOff>30480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43</xdr:row>
          <xdr:rowOff>0</xdr:rowOff>
        </xdr:from>
        <xdr:to>
          <xdr:col>25</xdr:col>
          <xdr:colOff>533400</xdr:colOff>
          <xdr:row>44</xdr:row>
          <xdr:rowOff>30480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44</xdr:row>
          <xdr:rowOff>0</xdr:rowOff>
        </xdr:from>
        <xdr:to>
          <xdr:col>25</xdr:col>
          <xdr:colOff>533400</xdr:colOff>
          <xdr:row>45</xdr:row>
          <xdr:rowOff>30480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144780</xdr:colOff>
          <xdr:row>45</xdr:row>
          <xdr:rowOff>60960</xdr:rowOff>
        </xdr:from>
        <xdr:to>
          <xdr:col>25</xdr:col>
          <xdr:colOff>556260</xdr:colOff>
          <xdr:row>46</xdr:row>
          <xdr:rowOff>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47</xdr:row>
          <xdr:rowOff>0</xdr:rowOff>
        </xdr:from>
        <xdr:to>
          <xdr:col>25</xdr:col>
          <xdr:colOff>533400</xdr:colOff>
          <xdr:row>48</xdr:row>
          <xdr:rowOff>30480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152400</xdr:colOff>
          <xdr:row>48</xdr:row>
          <xdr:rowOff>190500</xdr:rowOff>
        </xdr:from>
        <xdr:to>
          <xdr:col>25</xdr:col>
          <xdr:colOff>556260</xdr:colOff>
          <xdr:row>49</xdr:row>
          <xdr:rowOff>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49</xdr:row>
          <xdr:rowOff>175260</xdr:rowOff>
        </xdr:from>
        <xdr:to>
          <xdr:col>25</xdr:col>
          <xdr:colOff>571500</xdr:colOff>
          <xdr:row>49</xdr:row>
          <xdr:rowOff>381000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51</xdr:row>
          <xdr:rowOff>91440</xdr:rowOff>
        </xdr:from>
        <xdr:to>
          <xdr:col>25</xdr:col>
          <xdr:colOff>571500</xdr:colOff>
          <xdr:row>52</xdr:row>
          <xdr:rowOff>129540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182880</xdr:colOff>
          <xdr:row>53</xdr:row>
          <xdr:rowOff>53340</xdr:rowOff>
        </xdr:from>
        <xdr:to>
          <xdr:col>25</xdr:col>
          <xdr:colOff>594360</xdr:colOff>
          <xdr:row>54</xdr:row>
          <xdr:rowOff>0</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182880</xdr:colOff>
          <xdr:row>51</xdr:row>
          <xdr:rowOff>297180</xdr:rowOff>
        </xdr:from>
        <xdr:to>
          <xdr:col>25</xdr:col>
          <xdr:colOff>594360</xdr:colOff>
          <xdr:row>53</xdr:row>
          <xdr:rowOff>320040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182880</xdr:colOff>
          <xdr:row>53</xdr:row>
          <xdr:rowOff>365760</xdr:rowOff>
        </xdr:from>
        <xdr:to>
          <xdr:col>25</xdr:col>
          <xdr:colOff>594360</xdr:colOff>
          <xdr:row>55</xdr:row>
          <xdr:rowOff>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120</xdr:row>
          <xdr:rowOff>182880</xdr:rowOff>
        </xdr:from>
        <xdr:to>
          <xdr:col>25</xdr:col>
          <xdr:colOff>571500</xdr:colOff>
          <xdr:row>121</xdr:row>
          <xdr:rowOff>22860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121</xdr:row>
          <xdr:rowOff>99060</xdr:rowOff>
        </xdr:from>
        <xdr:to>
          <xdr:col>25</xdr:col>
          <xdr:colOff>571500</xdr:colOff>
          <xdr:row>121</xdr:row>
          <xdr:rowOff>381000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123</xdr:row>
          <xdr:rowOff>175260</xdr:rowOff>
        </xdr:from>
        <xdr:to>
          <xdr:col>25</xdr:col>
          <xdr:colOff>571500</xdr:colOff>
          <xdr:row>124</xdr:row>
          <xdr:rowOff>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124</xdr:row>
          <xdr:rowOff>99060</xdr:rowOff>
        </xdr:from>
        <xdr:to>
          <xdr:col>25</xdr:col>
          <xdr:colOff>571500</xdr:colOff>
          <xdr:row>124</xdr:row>
          <xdr:rowOff>320040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126</xdr:row>
          <xdr:rowOff>106680</xdr:rowOff>
        </xdr:from>
        <xdr:to>
          <xdr:col>25</xdr:col>
          <xdr:colOff>571500</xdr:colOff>
          <xdr:row>126</xdr:row>
          <xdr:rowOff>320040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125</xdr:row>
          <xdr:rowOff>53340</xdr:rowOff>
        </xdr:from>
        <xdr:to>
          <xdr:col>25</xdr:col>
          <xdr:colOff>571500</xdr:colOff>
          <xdr:row>125</xdr:row>
          <xdr:rowOff>281940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96.xml"/><Relationship Id="rId21" Type="http://schemas.openxmlformats.org/officeDocument/2006/relationships/vmlDrawing" Target="../drawings/vmlDrawing1.vml"/><Relationship Id="rId42" Type="http://schemas.openxmlformats.org/officeDocument/2006/relationships/ctrlProp" Target="../ctrlProps/ctrlProp21.xml"/><Relationship Id="rId63" Type="http://schemas.openxmlformats.org/officeDocument/2006/relationships/ctrlProp" Target="../ctrlProps/ctrlProp42.xml"/><Relationship Id="rId84" Type="http://schemas.openxmlformats.org/officeDocument/2006/relationships/ctrlProp" Target="../ctrlProps/ctrlProp63.xml"/><Relationship Id="rId16" Type="http://schemas.openxmlformats.org/officeDocument/2006/relationships/hyperlink" Target="https://drive.google.com/drive/folders/1JSGkdGZnXyJ8Aj5dvbSZZc5a1c3QnHXr?usp=drive_link" TargetMode="External"/><Relationship Id="rId107" Type="http://schemas.openxmlformats.org/officeDocument/2006/relationships/ctrlProp" Target="../ctrlProps/ctrlProp86.xml"/><Relationship Id="rId11" Type="http://schemas.openxmlformats.org/officeDocument/2006/relationships/hyperlink" Target="https://drive.google.com/drive/folders/1GgpTcvpFtzfWE2TOKX2XaG-1wPaCrZS5?usp=drive_link" TargetMode="External"/><Relationship Id="rId32" Type="http://schemas.openxmlformats.org/officeDocument/2006/relationships/ctrlProp" Target="../ctrlProps/ctrlProp11.xml"/><Relationship Id="rId37" Type="http://schemas.openxmlformats.org/officeDocument/2006/relationships/ctrlProp" Target="../ctrlProps/ctrlProp16.xml"/><Relationship Id="rId53" Type="http://schemas.openxmlformats.org/officeDocument/2006/relationships/ctrlProp" Target="../ctrlProps/ctrlProp32.xml"/><Relationship Id="rId58" Type="http://schemas.openxmlformats.org/officeDocument/2006/relationships/ctrlProp" Target="../ctrlProps/ctrlProp37.xml"/><Relationship Id="rId74" Type="http://schemas.openxmlformats.org/officeDocument/2006/relationships/ctrlProp" Target="../ctrlProps/ctrlProp53.xml"/><Relationship Id="rId79" Type="http://schemas.openxmlformats.org/officeDocument/2006/relationships/ctrlProp" Target="../ctrlProps/ctrlProp58.xml"/><Relationship Id="rId102" Type="http://schemas.openxmlformats.org/officeDocument/2006/relationships/ctrlProp" Target="../ctrlProps/ctrlProp81.xml"/><Relationship Id="rId123" Type="http://schemas.openxmlformats.org/officeDocument/2006/relationships/ctrlProp" Target="../ctrlProps/ctrlProp102.xml"/><Relationship Id="rId128" Type="http://schemas.openxmlformats.org/officeDocument/2006/relationships/ctrlProp" Target="../ctrlProps/ctrlProp107.xml"/><Relationship Id="rId5" Type="http://schemas.openxmlformats.org/officeDocument/2006/relationships/hyperlink" Target="https://drive.google.com/drive/folders/1fvwS35fA1ZOA2A3sl82PQommujVbcGvP?usp=drive_link" TargetMode="External"/><Relationship Id="rId90" Type="http://schemas.openxmlformats.org/officeDocument/2006/relationships/ctrlProp" Target="../ctrlProps/ctrlProp69.xml"/><Relationship Id="rId95" Type="http://schemas.openxmlformats.org/officeDocument/2006/relationships/ctrlProp" Target="../ctrlProps/ctrlProp74.xml"/><Relationship Id="rId22" Type="http://schemas.openxmlformats.org/officeDocument/2006/relationships/ctrlProp" Target="../ctrlProps/ctrlProp1.xml"/><Relationship Id="rId27" Type="http://schemas.openxmlformats.org/officeDocument/2006/relationships/ctrlProp" Target="../ctrlProps/ctrlProp6.xml"/><Relationship Id="rId43" Type="http://schemas.openxmlformats.org/officeDocument/2006/relationships/ctrlProp" Target="../ctrlProps/ctrlProp22.xml"/><Relationship Id="rId48" Type="http://schemas.openxmlformats.org/officeDocument/2006/relationships/ctrlProp" Target="../ctrlProps/ctrlProp27.xml"/><Relationship Id="rId64" Type="http://schemas.openxmlformats.org/officeDocument/2006/relationships/ctrlProp" Target="../ctrlProps/ctrlProp43.xml"/><Relationship Id="rId69" Type="http://schemas.openxmlformats.org/officeDocument/2006/relationships/ctrlProp" Target="../ctrlProps/ctrlProp48.xml"/><Relationship Id="rId113" Type="http://schemas.openxmlformats.org/officeDocument/2006/relationships/ctrlProp" Target="../ctrlProps/ctrlProp92.xml"/><Relationship Id="rId118" Type="http://schemas.openxmlformats.org/officeDocument/2006/relationships/ctrlProp" Target="../ctrlProps/ctrlProp97.xml"/><Relationship Id="rId134" Type="http://schemas.openxmlformats.org/officeDocument/2006/relationships/ctrlProp" Target="../ctrlProps/ctrlProp113.xml"/><Relationship Id="rId80" Type="http://schemas.openxmlformats.org/officeDocument/2006/relationships/ctrlProp" Target="../ctrlProps/ctrlProp59.xml"/><Relationship Id="rId85" Type="http://schemas.openxmlformats.org/officeDocument/2006/relationships/ctrlProp" Target="../ctrlProps/ctrlProp64.xml"/><Relationship Id="rId12" Type="http://schemas.openxmlformats.org/officeDocument/2006/relationships/hyperlink" Target="https://drive.google.com/drive/folders/1uHnYTguHxjDoHTwstU6DQJlIVT7uSo9p?usp=drive_link" TargetMode="External"/><Relationship Id="rId17" Type="http://schemas.openxmlformats.org/officeDocument/2006/relationships/hyperlink" Target="https://drive.google.com/drive/folders/111uq5iUZycZX8_TLQ7atf4_O1hPQ6uSO?usp=drive_link" TargetMode="External"/><Relationship Id="rId33" Type="http://schemas.openxmlformats.org/officeDocument/2006/relationships/ctrlProp" Target="../ctrlProps/ctrlProp12.xml"/><Relationship Id="rId38" Type="http://schemas.openxmlformats.org/officeDocument/2006/relationships/ctrlProp" Target="../ctrlProps/ctrlProp17.xml"/><Relationship Id="rId59" Type="http://schemas.openxmlformats.org/officeDocument/2006/relationships/ctrlProp" Target="../ctrlProps/ctrlProp38.xml"/><Relationship Id="rId103" Type="http://schemas.openxmlformats.org/officeDocument/2006/relationships/ctrlProp" Target="../ctrlProps/ctrlProp82.xml"/><Relationship Id="rId108" Type="http://schemas.openxmlformats.org/officeDocument/2006/relationships/ctrlProp" Target="../ctrlProps/ctrlProp87.xml"/><Relationship Id="rId124" Type="http://schemas.openxmlformats.org/officeDocument/2006/relationships/ctrlProp" Target="../ctrlProps/ctrlProp103.xml"/><Relationship Id="rId129" Type="http://schemas.openxmlformats.org/officeDocument/2006/relationships/ctrlProp" Target="../ctrlProps/ctrlProp108.xml"/><Relationship Id="rId54" Type="http://schemas.openxmlformats.org/officeDocument/2006/relationships/ctrlProp" Target="../ctrlProps/ctrlProp33.xml"/><Relationship Id="rId70" Type="http://schemas.openxmlformats.org/officeDocument/2006/relationships/ctrlProp" Target="../ctrlProps/ctrlProp49.xml"/><Relationship Id="rId75" Type="http://schemas.openxmlformats.org/officeDocument/2006/relationships/ctrlProp" Target="../ctrlProps/ctrlProp54.xml"/><Relationship Id="rId91" Type="http://schemas.openxmlformats.org/officeDocument/2006/relationships/ctrlProp" Target="../ctrlProps/ctrlProp70.xml"/><Relationship Id="rId96" Type="http://schemas.openxmlformats.org/officeDocument/2006/relationships/ctrlProp" Target="../ctrlProps/ctrlProp75.xml"/><Relationship Id="rId1" Type="http://schemas.openxmlformats.org/officeDocument/2006/relationships/hyperlink" Target="https://drive.google.com/drive/folders/1GpZbCJBLsSsnqLAZI4WlSumAxKzFCbB4?usp=drive_link" TargetMode="External"/><Relationship Id="rId6" Type="http://schemas.openxmlformats.org/officeDocument/2006/relationships/hyperlink" Target="https://drive.google.com/drive/folders/1jF5scqpvowgWmtolmpUECZeEUUKsic-r?usp=drive_link" TargetMode="External"/><Relationship Id="rId23" Type="http://schemas.openxmlformats.org/officeDocument/2006/relationships/ctrlProp" Target="../ctrlProps/ctrlProp2.xml"/><Relationship Id="rId28" Type="http://schemas.openxmlformats.org/officeDocument/2006/relationships/ctrlProp" Target="../ctrlProps/ctrlProp7.xml"/><Relationship Id="rId49" Type="http://schemas.openxmlformats.org/officeDocument/2006/relationships/ctrlProp" Target="../ctrlProps/ctrlProp28.xml"/><Relationship Id="rId114" Type="http://schemas.openxmlformats.org/officeDocument/2006/relationships/ctrlProp" Target="../ctrlProps/ctrlProp93.xml"/><Relationship Id="rId119" Type="http://schemas.openxmlformats.org/officeDocument/2006/relationships/ctrlProp" Target="../ctrlProps/ctrlProp98.xml"/><Relationship Id="rId44" Type="http://schemas.openxmlformats.org/officeDocument/2006/relationships/ctrlProp" Target="../ctrlProps/ctrlProp23.xml"/><Relationship Id="rId60" Type="http://schemas.openxmlformats.org/officeDocument/2006/relationships/ctrlProp" Target="../ctrlProps/ctrlProp39.xml"/><Relationship Id="rId65" Type="http://schemas.openxmlformats.org/officeDocument/2006/relationships/ctrlProp" Target="../ctrlProps/ctrlProp44.xml"/><Relationship Id="rId81" Type="http://schemas.openxmlformats.org/officeDocument/2006/relationships/ctrlProp" Target="../ctrlProps/ctrlProp60.xml"/><Relationship Id="rId86" Type="http://schemas.openxmlformats.org/officeDocument/2006/relationships/ctrlProp" Target="../ctrlProps/ctrlProp65.xml"/><Relationship Id="rId130" Type="http://schemas.openxmlformats.org/officeDocument/2006/relationships/ctrlProp" Target="../ctrlProps/ctrlProp109.xml"/><Relationship Id="rId135" Type="http://schemas.openxmlformats.org/officeDocument/2006/relationships/ctrlProp" Target="../ctrlProps/ctrlProp114.xml"/><Relationship Id="rId13" Type="http://schemas.openxmlformats.org/officeDocument/2006/relationships/hyperlink" Target="https://drive.google.com/drive/folders/1guVnpcjOj0pgzPnlu0H0ZEkUVtW3Tmge?usp=drive_link" TargetMode="External"/><Relationship Id="rId18" Type="http://schemas.openxmlformats.org/officeDocument/2006/relationships/hyperlink" Target="https://drive.google.com/drive/folders/149e-KZ4TJdWnUSch8kGJybe0r3hrhzwa?usp=drive_link" TargetMode="External"/><Relationship Id="rId39" Type="http://schemas.openxmlformats.org/officeDocument/2006/relationships/ctrlProp" Target="../ctrlProps/ctrlProp18.xml"/><Relationship Id="rId109" Type="http://schemas.openxmlformats.org/officeDocument/2006/relationships/ctrlProp" Target="../ctrlProps/ctrlProp88.xml"/><Relationship Id="rId34" Type="http://schemas.openxmlformats.org/officeDocument/2006/relationships/ctrlProp" Target="../ctrlProps/ctrlProp13.xml"/><Relationship Id="rId50" Type="http://schemas.openxmlformats.org/officeDocument/2006/relationships/ctrlProp" Target="../ctrlProps/ctrlProp29.xml"/><Relationship Id="rId55" Type="http://schemas.openxmlformats.org/officeDocument/2006/relationships/ctrlProp" Target="../ctrlProps/ctrlProp34.xml"/><Relationship Id="rId76" Type="http://schemas.openxmlformats.org/officeDocument/2006/relationships/ctrlProp" Target="../ctrlProps/ctrlProp55.xml"/><Relationship Id="rId97" Type="http://schemas.openxmlformats.org/officeDocument/2006/relationships/ctrlProp" Target="../ctrlProps/ctrlProp76.xml"/><Relationship Id="rId104" Type="http://schemas.openxmlformats.org/officeDocument/2006/relationships/ctrlProp" Target="../ctrlProps/ctrlProp83.xml"/><Relationship Id="rId120" Type="http://schemas.openxmlformats.org/officeDocument/2006/relationships/ctrlProp" Target="../ctrlProps/ctrlProp99.xml"/><Relationship Id="rId125" Type="http://schemas.openxmlformats.org/officeDocument/2006/relationships/ctrlProp" Target="../ctrlProps/ctrlProp104.xml"/><Relationship Id="rId7" Type="http://schemas.openxmlformats.org/officeDocument/2006/relationships/hyperlink" Target="https://drive.google.com/drive/folders/1U3guNi-RcUiTRRMopkPmx7YbDlTDh8Dr?usp=drive_link" TargetMode="External"/><Relationship Id="rId71" Type="http://schemas.openxmlformats.org/officeDocument/2006/relationships/ctrlProp" Target="../ctrlProps/ctrlProp50.xml"/><Relationship Id="rId92" Type="http://schemas.openxmlformats.org/officeDocument/2006/relationships/ctrlProp" Target="../ctrlProps/ctrlProp71.xml"/><Relationship Id="rId2" Type="http://schemas.openxmlformats.org/officeDocument/2006/relationships/hyperlink" Target="https://drive.google.com/drive/folders/1hcCzfdkM1TMcI6Pc3EIsvyKp0zm07ZEP?usp=drive_link" TargetMode="External"/><Relationship Id="rId29" Type="http://schemas.openxmlformats.org/officeDocument/2006/relationships/ctrlProp" Target="../ctrlProps/ctrlProp8.xml"/><Relationship Id="rId24" Type="http://schemas.openxmlformats.org/officeDocument/2006/relationships/ctrlProp" Target="../ctrlProps/ctrlProp3.xml"/><Relationship Id="rId40" Type="http://schemas.openxmlformats.org/officeDocument/2006/relationships/ctrlProp" Target="../ctrlProps/ctrlProp19.xml"/><Relationship Id="rId45" Type="http://schemas.openxmlformats.org/officeDocument/2006/relationships/ctrlProp" Target="../ctrlProps/ctrlProp24.xml"/><Relationship Id="rId66" Type="http://schemas.openxmlformats.org/officeDocument/2006/relationships/ctrlProp" Target="../ctrlProps/ctrlProp45.xml"/><Relationship Id="rId87" Type="http://schemas.openxmlformats.org/officeDocument/2006/relationships/ctrlProp" Target="../ctrlProps/ctrlProp66.xml"/><Relationship Id="rId110" Type="http://schemas.openxmlformats.org/officeDocument/2006/relationships/ctrlProp" Target="../ctrlProps/ctrlProp89.xml"/><Relationship Id="rId115" Type="http://schemas.openxmlformats.org/officeDocument/2006/relationships/ctrlProp" Target="../ctrlProps/ctrlProp94.xml"/><Relationship Id="rId131" Type="http://schemas.openxmlformats.org/officeDocument/2006/relationships/ctrlProp" Target="../ctrlProps/ctrlProp110.xml"/><Relationship Id="rId61" Type="http://schemas.openxmlformats.org/officeDocument/2006/relationships/ctrlProp" Target="../ctrlProps/ctrlProp40.xml"/><Relationship Id="rId82" Type="http://schemas.openxmlformats.org/officeDocument/2006/relationships/ctrlProp" Target="../ctrlProps/ctrlProp61.xml"/><Relationship Id="rId19" Type="http://schemas.openxmlformats.org/officeDocument/2006/relationships/printerSettings" Target="../printerSettings/printerSettings1.bin"/><Relationship Id="rId14" Type="http://schemas.openxmlformats.org/officeDocument/2006/relationships/hyperlink" Target="https://drive.google.com/drive/folders/1HvaCIh6zz1me4hDTl-R6g0rujBhlqKpI?usp=drive_link" TargetMode="External"/><Relationship Id="rId30" Type="http://schemas.openxmlformats.org/officeDocument/2006/relationships/ctrlProp" Target="../ctrlProps/ctrlProp9.xml"/><Relationship Id="rId35" Type="http://schemas.openxmlformats.org/officeDocument/2006/relationships/ctrlProp" Target="../ctrlProps/ctrlProp14.xml"/><Relationship Id="rId56" Type="http://schemas.openxmlformats.org/officeDocument/2006/relationships/ctrlProp" Target="../ctrlProps/ctrlProp35.xml"/><Relationship Id="rId77" Type="http://schemas.openxmlformats.org/officeDocument/2006/relationships/ctrlProp" Target="../ctrlProps/ctrlProp56.xml"/><Relationship Id="rId100" Type="http://schemas.openxmlformats.org/officeDocument/2006/relationships/ctrlProp" Target="../ctrlProps/ctrlProp79.xml"/><Relationship Id="rId105" Type="http://schemas.openxmlformats.org/officeDocument/2006/relationships/ctrlProp" Target="../ctrlProps/ctrlProp84.xml"/><Relationship Id="rId126" Type="http://schemas.openxmlformats.org/officeDocument/2006/relationships/ctrlProp" Target="../ctrlProps/ctrlProp105.xml"/><Relationship Id="rId8" Type="http://schemas.openxmlformats.org/officeDocument/2006/relationships/hyperlink" Target="https://drive.google.com/drive/folders/17iFQYYiawR5Gb3bEXlPJHrxPcVuV6muy?usp=drive_link" TargetMode="External"/><Relationship Id="rId51" Type="http://schemas.openxmlformats.org/officeDocument/2006/relationships/ctrlProp" Target="../ctrlProps/ctrlProp30.xml"/><Relationship Id="rId72" Type="http://schemas.openxmlformats.org/officeDocument/2006/relationships/ctrlProp" Target="../ctrlProps/ctrlProp51.xml"/><Relationship Id="rId93" Type="http://schemas.openxmlformats.org/officeDocument/2006/relationships/ctrlProp" Target="../ctrlProps/ctrlProp72.xml"/><Relationship Id="rId98" Type="http://schemas.openxmlformats.org/officeDocument/2006/relationships/ctrlProp" Target="../ctrlProps/ctrlProp77.xml"/><Relationship Id="rId121" Type="http://schemas.openxmlformats.org/officeDocument/2006/relationships/ctrlProp" Target="../ctrlProps/ctrlProp100.xml"/><Relationship Id="rId3" Type="http://schemas.openxmlformats.org/officeDocument/2006/relationships/hyperlink" Target="https://drive.google.com/drive/folders/1h7sO7ncvMmbSRcGp6Bhn911A-3kdk5Ml?usp=drive_link" TargetMode="External"/><Relationship Id="rId25" Type="http://schemas.openxmlformats.org/officeDocument/2006/relationships/ctrlProp" Target="../ctrlProps/ctrlProp4.xml"/><Relationship Id="rId46" Type="http://schemas.openxmlformats.org/officeDocument/2006/relationships/ctrlProp" Target="../ctrlProps/ctrlProp25.xml"/><Relationship Id="rId67" Type="http://schemas.openxmlformats.org/officeDocument/2006/relationships/ctrlProp" Target="../ctrlProps/ctrlProp46.xml"/><Relationship Id="rId116" Type="http://schemas.openxmlformats.org/officeDocument/2006/relationships/ctrlProp" Target="../ctrlProps/ctrlProp95.xml"/><Relationship Id="rId20" Type="http://schemas.openxmlformats.org/officeDocument/2006/relationships/drawing" Target="../drawings/drawing1.xml"/><Relationship Id="rId41" Type="http://schemas.openxmlformats.org/officeDocument/2006/relationships/ctrlProp" Target="../ctrlProps/ctrlProp20.xml"/><Relationship Id="rId62" Type="http://schemas.openxmlformats.org/officeDocument/2006/relationships/ctrlProp" Target="../ctrlProps/ctrlProp41.xml"/><Relationship Id="rId83" Type="http://schemas.openxmlformats.org/officeDocument/2006/relationships/ctrlProp" Target="../ctrlProps/ctrlProp62.xml"/><Relationship Id="rId88" Type="http://schemas.openxmlformats.org/officeDocument/2006/relationships/ctrlProp" Target="../ctrlProps/ctrlProp67.xml"/><Relationship Id="rId111" Type="http://schemas.openxmlformats.org/officeDocument/2006/relationships/ctrlProp" Target="../ctrlProps/ctrlProp90.xml"/><Relationship Id="rId132" Type="http://schemas.openxmlformats.org/officeDocument/2006/relationships/ctrlProp" Target="../ctrlProps/ctrlProp111.xml"/><Relationship Id="rId15" Type="http://schemas.openxmlformats.org/officeDocument/2006/relationships/hyperlink" Target="https://drive.google.com/drive/folders/1KxKyTSjQ261LL5IUSwf4KY2a6sPEfW2v?usp=drive_link" TargetMode="External"/><Relationship Id="rId36" Type="http://schemas.openxmlformats.org/officeDocument/2006/relationships/ctrlProp" Target="../ctrlProps/ctrlProp15.xml"/><Relationship Id="rId57" Type="http://schemas.openxmlformats.org/officeDocument/2006/relationships/ctrlProp" Target="../ctrlProps/ctrlProp36.xml"/><Relationship Id="rId106" Type="http://schemas.openxmlformats.org/officeDocument/2006/relationships/ctrlProp" Target="../ctrlProps/ctrlProp85.xml"/><Relationship Id="rId127" Type="http://schemas.openxmlformats.org/officeDocument/2006/relationships/ctrlProp" Target="../ctrlProps/ctrlProp106.xml"/><Relationship Id="rId10" Type="http://schemas.openxmlformats.org/officeDocument/2006/relationships/hyperlink" Target="https://drive.google.com/drive/folders/1bKt-iIiE_y12_RQ_2Vl27tB_NHE9zyYx?usp=drive_link" TargetMode="External"/><Relationship Id="rId31" Type="http://schemas.openxmlformats.org/officeDocument/2006/relationships/ctrlProp" Target="../ctrlProps/ctrlProp10.xml"/><Relationship Id="rId52" Type="http://schemas.openxmlformats.org/officeDocument/2006/relationships/ctrlProp" Target="../ctrlProps/ctrlProp31.xml"/><Relationship Id="rId73" Type="http://schemas.openxmlformats.org/officeDocument/2006/relationships/ctrlProp" Target="../ctrlProps/ctrlProp52.xml"/><Relationship Id="rId78" Type="http://schemas.openxmlformats.org/officeDocument/2006/relationships/ctrlProp" Target="../ctrlProps/ctrlProp57.xml"/><Relationship Id="rId94" Type="http://schemas.openxmlformats.org/officeDocument/2006/relationships/ctrlProp" Target="../ctrlProps/ctrlProp73.xml"/><Relationship Id="rId99" Type="http://schemas.openxmlformats.org/officeDocument/2006/relationships/ctrlProp" Target="../ctrlProps/ctrlProp78.xml"/><Relationship Id="rId101" Type="http://schemas.openxmlformats.org/officeDocument/2006/relationships/ctrlProp" Target="../ctrlProps/ctrlProp80.xml"/><Relationship Id="rId122" Type="http://schemas.openxmlformats.org/officeDocument/2006/relationships/ctrlProp" Target="../ctrlProps/ctrlProp101.xml"/><Relationship Id="rId4" Type="http://schemas.openxmlformats.org/officeDocument/2006/relationships/hyperlink" Target="https://drive.google.com/drive/folders/1iasEUaGl9gaZ6kUr18wx4Vy_PAaMCY9o?usp=drive_link" TargetMode="External"/><Relationship Id="rId9" Type="http://schemas.openxmlformats.org/officeDocument/2006/relationships/hyperlink" Target="https://drive.google.com/drive/folders/1JGjFp_EofMKYYlMpPfBIH-2w-58rN8ED?usp=drive_link" TargetMode="External"/><Relationship Id="rId26" Type="http://schemas.openxmlformats.org/officeDocument/2006/relationships/ctrlProp" Target="../ctrlProps/ctrlProp5.xml"/><Relationship Id="rId47" Type="http://schemas.openxmlformats.org/officeDocument/2006/relationships/ctrlProp" Target="../ctrlProps/ctrlProp26.xml"/><Relationship Id="rId68" Type="http://schemas.openxmlformats.org/officeDocument/2006/relationships/ctrlProp" Target="../ctrlProps/ctrlProp47.xml"/><Relationship Id="rId89" Type="http://schemas.openxmlformats.org/officeDocument/2006/relationships/ctrlProp" Target="../ctrlProps/ctrlProp68.xml"/><Relationship Id="rId112" Type="http://schemas.openxmlformats.org/officeDocument/2006/relationships/ctrlProp" Target="../ctrlProps/ctrlProp91.xml"/><Relationship Id="rId133" Type="http://schemas.openxmlformats.org/officeDocument/2006/relationships/ctrlProp" Target="../ctrlProps/ctrlProp11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B189"/>
  <sheetViews>
    <sheetView tabSelected="1" topLeftCell="A115" zoomScale="70" zoomScaleNormal="70" workbookViewId="0">
      <selection activeCell="D121" sqref="D121:D122"/>
    </sheetView>
  </sheetViews>
  <sheetFormatPr defaultColWidth="8.77734375" defaultRowHeight="14.4"/>
  <cols>
    <col min="1" max="1" width="4.44140625" customWidth="1"/>
    <col min="2" max="2" width="14" customWidth="1"/>
    <col min="3" max="3" width="6.21875" customWidth="1"/>
    <col min="4" max="4" width="21.77734375" style="2" customWidth="1"/>
    <col min="5" max="5" width="6.77734375" style="3" customWidth="1"/>
    <col min="6" max="6" width="66.77734375" style="4" customWidth="1"/>
    <col min="7" max="7" width="17.77734375" style="4" hidden="1" customWidth="1"/>
    <col min="8" max="11" width="66.77734375" style="4" hidden="1" customWidth="1"/>
    <col min="12" max="12" width="6.77734375" style="4" customWidth="1"/>
    <col min="13" max="13" width="11" style="4" hidden="1" customWidth="1"/>
    <col min="14" max="14" width="4.21875" style="4" hidden="1" customWidth="1"/>
    <col min="15" max="16" width="11" style="4" hidden="1" customWidth="1"/>
    <col min="17" max="17" width="9.21875" style="5" hidden="1" customWidth="1"/>
    <col min="18" max="19" width="8" style="6" hidden="1" customWidth="1"/>
    <col min="20" max="20" width="7.77734375" style="7" hidden="1" customWidth="1"/>
    <col min="21" max="21" width="31" hidden="1" customWidth="1"/>
    <col min="22" max="22" width="30.21875" hidden="1" customWidth="1"/>
    <col min="23" max="23" width="25.77734375" hidden="1" customWidth="1"/>
    <col min="24" max="24" width="27.44140625" hidden="1" customWidth="1"/>
    <col min="25" max="25" width="46.21875" hidden="1" customWidth="1"/>
    <col min="26" max="26" width="46.21875" style="8" customWidth="1"/>
    <col min="27" max="27" width="64.77734375" customWidth="1"/>
    <col min="28" max="28" width="26.77734375" style="92" customWidth="1"/>
  </cols>
  <sheetData>
    <row r="1" spans="1:28">
      <c r="A1" s="161" t="s">
        <v>263</v>
      </c>
      <c r="B1" s="162"/>
      <c r="C1" s="162"/>
      <c r="D1" s="162"/>
      <c r="E1" s="162"/>
      <c r="F1" s="162"/>
      <c r="G1" s="162"/>
      <c r="H1" s="162"/>
      <c r="I1" s="162"/>
      <c r="J1" s="162"/>
      <c r="K1" s="162"/>
      <c r="L1" s="162"/>
      <c r="M1" s="162"/>
      <c r="N1" s="162"/>
      <c r="O1" s="162"/>
      <c r="P1" s="162"/>
      <c r="Q1" s="162"/>
      <c r="R1" s="162"/>
      <c r="S1" s="162"/>
      <c r="T1" s="162"/>
      <c r="U1" s="162"/>
      <c r="V1" s="162"/>
      <c r="W1" s="162"/>
      <c r="X1" s="162"/>
      <c r="Y1" s="162"/>
      <c r="Z1" s="162"/>
    </row>
    <row r="2" spans="1:28">
      <c r="A2" s="162"/>
      <c r="B2" s="162"/>
      <c r="C2" s="162"/>
      <c r="D2" s="162"/>
      <c r="E2" s="162"/>
      <c r="F2" s="162"/>
      <c r="G2" s="162"/>
      <c r="H2" s="162"/>
      <c r="I2" s="162"/>
      <c r="J2" s="162"/>
      <c r="K2" s="162"/>
      <c r="L2" s="162"/>
      <c r="M2" s="162"/>
      <c r="N2" s="162"/>
      <c r="O2" s="162"/>
      <c r="P2" s="162"/>
      <c r="Q2" s="162"/>
      <c r="R2" s="162"/>
      <c r="S2" s="162"/>
      <c r="T2" s="162"/>
      <c r="U2" s="162"/>
      <c r="V2" s="162"/>
      <c r="W2" s="162"/>
      <c r="X2" s="162"/>
      <c r="Y2" s="162"/>
      <c r="Z2" s="162"/>
    </row>
    <row r="3" spans="1:28" ht="15" customHeight="1">
      <c r="A3" s="103" t="s">
        <v>264</v>
      </c>
      <c r="B3" s="104"/>
      <c r="C3" s="104"/>
      <c r="D3" s="104"/>
      <c r="E3" s="104"/>
      <c r="F3" s="104"/>
      <c r="G3" s="104"/>
      <c r="H3" s="104"/>
      <c r="I3" s="104"/>
      <c r="J3" s="104"/>
      <c r="K3" s="104"/>
      <c r="L3" s="104"/>
      <c r="M3" s="104"/>
      <c r="N3" s="104"/>
      <c r="O3" s="104"/>
      <c r="P3" s="104"/>
      <c r="Q3" s="104"/>
      <c r="R3" s="104"/>
      <c r="S3" s="104"/>
      <c r="T3" s="104"/>
      <c r="U3" s="104"/>
      <c r="V3" s="104"/>
      <c r="W3" s="104"/>
      <c r="X3" s="104"/>
      <c r="Y3" s="104"/>
      <c r="Z3" s="104"/>
    </row>
    <row r="5" spans="1:28" s="1" customFormat="1" ht="28.8">
      <c r="A5" s="107" t="s">
        <v>0</v>
      </c>
      <c r="B5" s="107" t="s">
        <v>1</v>
      </c>
      <c r="C5" s="126" t="s">
        <v>2</v>
      </c>
      <c r="D5" s="127"/>
      <c r="E5" s="124" t="s">
        <v>0</v>
      </c>
      <c r="F5" s="124" t="s">
        <v>3</v>
      </c>
      <c r="G5" s="9"/>
      <c r="H5" s="9"/>
      <c r="I5" s="9"/>
      <c r="J5" s="9"/>
      <c r="K5" s="9"/>
      <c r="L5" s="76"/>
      <c r="M5" s="9"/>
      <c r="N5" s="9"/>
      <c r="O5" s="9"/>
      <c r="P5" s="9" t="s">
        <v>4</v>
      </c>
      <c r="Q5" s="124" t="s">
        <v>5</v>
      </c>
      <c r="R5" s="124" t="s">
        <v>6</v>
      </c>
      <c r="S5" s="163" t="s">
        <v>6</v>
      </c>
      <c r="T5" s="97" t="s">
        <v>7</v>
      </c>
      <c r="U5" s="105"/>
      <c r="V5" s="105"/>
      <c r="W5" s="105"/>
      <c r="X5" s="105"/>
      <c r="Y5" s="106"/>
      <c r="Z5" s="165" t="s">
        <v>8</v>
      </c>
      <c r="AA5" s="93" t="s">
        <v>242</v>
      </c>
      <c r="AB5" s="92"/>
    </row>
    <row r="6" spans="1:28" s="1" customFormat="1">
      <c r="A6" s="108"/>
      <c r="B6" s="108"/>
      <c r="C6" s="128"/>
      <c r="D6" s="129"/>
      <c r="E6" s="125"/>
      <c r="F6" s="125"/>
      <c r="G6" s="10"/>
      <c r="H6" s="10"/>
      <c r="I6" s="10"/>
      <c r="J6" s="10"/>
      <c r="K6" s="10"/>
      <c r="L6" s="77"/>
      <c r="M6" s="10"/>
      <c r="N6" s="10"/>
      <c r="O6" s="10"/>
      <c r="P6" s="10"/>
      <c r="Q6" s="125"/>
      <c r="R6" s="125"/>
      <c r="S6" s="164"/>
      <c r="T6" s="98"/>
      <c r="U6" s="33" t="s">
        <v>9</v>
      </c>
      <c r="V6" s="33" t="s">
        <v>10</v>
      </c>
      <c r="W6" s="33" t="s">
        <v>11</v>
      </c>
      <c r="X6" s="33" t="s">
        <v>12</v>
      </c>
      <c r="Y6" s="33" t="s">
        <v>13</v>
      </c>
      <c r="Z6" s="165"/>
      <c r="AA6" s="93"/>
      <c r="AB6" s="92"/>
    </row>
    <row r="7" spans="1:28" ht="28.8">
      <c r="A7" s="109" t="s">
        <v>14</v>
      </c>
      <c r="B7" s="113" t="s">
        <v>15</v>
      </c>
      <c r="C7" s="109" t="s">
        <v>16</v>
      </c>
      <c r="D7" s="175" t="s">
        <v>289</v>
      </c>
      <c r="E7" s="13">
        <v>1</v>
      </c>
      <c r="F7" s="14" t="s">
        <v>17</v>
      </c>
      <c r="G7" s="14"/>
      <c r="H7" s="14"/>
      <c r="I7" s="14"/>
      <c r="J7" s="14"/>
      <c r="K7" s="14"/>
      <c r="L7" s="14"/>
      <c r="M7" s="14" t="b">
        <v>1</v>
      </c>
      <c r="N7" s="14" t="str">
        <f>IF(M7=TRUE,"1","0")</f>
        <v>1</v>
      </c>
      <c r="O7" s="11">
        <f>N7+N8+N9+N10+N11+N12+N13+N14+N15+N16</f>
        <v>10</v>
      </c>
      <c r="P7" s="166">
        <f>O7/10</f>
        <v>1</v>
      </c>
      <c r="Q7" s="120">
        <v>5</v>
      </c>
      <c r="R7" s="120" t="b">
        <f>IF(U17="v",0.6,IF(V17="v",0.7,IF(W17="v",0.8,IF(X17="v",0.9,IF(Y17="v",1)))))</f>
        <v>0</v>
      </c>
      <c r="S7" s="94">
        <v>1</v>
      </c>
      <c r="T7" s="99">
        <f>Q7*S7</f>
        <v>5</v>
      </c>
      <c r="U7" s="113" t="s">
        <v>18</v>
      </c>
      <c r="V7" s="151" t="s">
        <v>19</v>
      </c>
      <c r="W7" s="113" t="s">
        <v>20</v>
      </c>
      <c r="X7" s="113" t="s">
        <v>21</v>
      </c>
      <c r="Y7" s="113" t="s">
        <v>22</v>
      </c>
      <c r="Z7" s="158" t="s">
        <v>273</v>
      </c>
      <c r="AA7" s="82" t="s">
        <v>244</v>
      </c>
      <c r="AB7" s="92" t="s">
        <v>287</v>
      </c>
    </row>
    <row r="8" spans="1:28">
      <c r="A8" s="109"/>
      <c r="B8" s="113"/>
      <c r="C8" s="109"/>
      <c r="D8" s="113"/>
      <c r="E8" s="13">
        <v>2</v>
      </c>
      <c r="F8" s="15" t="s">
        <v>23</v>
      </c>
      <c r="G8" s="15"/>
      <c r="H8" s="15"/>
      <c r="I8" s="15"/>
      <c r="J8" s="15"/>
      <c r="K8" s="15"/>
      <c r="L8" s="14"/>
      <c r="M8" s="14" t="b">
        <v>1</v>
      </c>
      <c r="N8" s="14" t="str">
        <f t="shared" ref="N8:N81" si="0">IF(M8=TRUE,"1","0")</f>
        <v>1</v>
      </c>
      <c r="O8" s="14"/>
      <c r="P8" s="166"/>
      <c r="Q8" s="120"/>
      <c r="R8" s="120"/>
      <c r="S8" s="95"/>
      <c r="T8" s="99"/>
      <c r="U8" s="113"/>
      <c r="V8" s="113"/>
      <c r="W8" s="113"/>
      <c r="X8" s="113"/>
      <c r="Y8" s="113"/>
      <c r="Z8" s="115"/>
      <c r="AA8" s="167" t="s">
        <v>243</v>
      </c>
    </row>
    <row r="9" spans="1:28">
      <c r="A9" s="109"/>
      <c r="B9" s="113"/>
      <c r="C9" s="109"/>
      <c r="D9" s="113"/>
      <c r="E9" s="13">
        <v>3</v>
      </c>
      <c r="F9" s="15" t="s">
        <v>24</v>
      </c>
      <c r="G9" s="15"/>
      <c r="H9" s="15"/>
      <c r="I9" s="15"/>
      <c r="J9" s="15"/>
      <c r="K9" s="15"/>
      <c r="L9" s="14"/>
      <c r="M9" s="14" t="b">
        <v>1</v>
      </c>
      <c r="N9" s="14" t="str">
        <f t="shared" si="0"/>
        <v>1</v>
      </c>
      <c r="O9" s="14"/>
      <c r="P9" s="166"/>
      <c r="Q9" s="120"/>
      <c r="R9" s="120"/>
      <c r="S9" s="95"/>
      <c r="T9" s="99"/>
      <c r="U9" s="113"/>
      <c r="V9" s="113"/>
      <c r="W9" s="113"/>
      <c r="X9" s="113"/>
      <c r="Y9" s="113"/>
      <c r="Z9" s="115"/>
      <c r="AA9" s="168"/>
    </row>
    <row r="10" spans="1:28">
      <c r="A10" s="109"/>
      <c r="B10" s="113"/>
      <c r="C10" s="109"/>
      <c r="D10" s="113"/>
      <c r="E10" s="13">
        <v>4</v>
      </c>
      <c r="F10" s="15" t="s">
        <v>25</v>
      </c>
      <c r="G10" s="15"/>
      <c r="H10" s="15"/>
      <c r="I10" s="15"/>
      <c r="J10" s="15"/>
      <c r="K10" s="15"/>
      <c r="L10" s="14"/>
      <c r="M10" s="14" t="b">
        <v>1</v>
      </c>
      <c r="N10" s="14" t="str">
        <f t="shared" si="0"/>
        <v>1</v>
      </c>
      <c r="O10" s="14"/>
      <c r="P10" s="166"/>
      <c r="Q10" s="120"/>
      <c r="R10" s="120"/>
      <c r="S10" s="95"/>
      <c r="T10" s="99"/>
      <c r="U10" s="113"/>
      <c r="V10" s="113"/>
      <c r="W10" s="113"/>
      <c r="X10" s="113"/>
      <c r="Y10" s="113"/>
      <c r="Z10" s="115"/>
      <c r="AA10" s="28"/>
    </row>
    <row r="11" spans="1:28">
      <c r="A11" s="109"/>
      <c r="B11" s="113"/>
      <c r="C11" s="109"/>
      <c r="D11" s="113"/>
      <c r="E11" s="13">
        <v>5</v>
      </c>
      <c r="F11" s="15" t="s">
        <v>26</v>
      </c>
      <c r="G11" s="15"/>
      <c r="H11" s="15"/>
      <c r="I11" s="15"/>
      <c r="J11" s="15"/>
      <c r="K11" s="15"/>
      <c r="L11" s="14"/>
      <c r="M11" s="14" t="b">
        <v>1</v>
      </c>
      <c r="N11" s="14" t="str">
        <f t="shared" si="0"/>
        <v>1</v>
      </c>
      <c r="O11" s="14"/>
      <c r="P11" s="166"/>
      <c r="Q11" s="120"/>
      <c r="R11" s="120"/>
      <c r="S11" s="95"/>
      <c r="T11" s="99"/>
      <c r="U11" s="113"/>
      <c r="V11" s="113"/>
      <c r="W11" s="113"/>
      <c r="X11" s="113"/>
      <c r="Y11" s="113"/>
      <c r="Z11" s="115"/>
      <c r="AA11" s="28"/>
    </row>
    <row r="12" spans="1:28">
      <c r="A12" s="109"/>
      <c r="B12" s="113"/>
      <c r="C12" s="109"/>
      <c r="D12" s="113"/>
      <c r="E12" s="13">
        <v>6</v>
      </c>
      <c r="F12" s="15" t="s">
        <v>27</v>
      </c>
      <c r="G12" s="15"/>
      <c r="H12" s="15"/>
      <c r="I12" s="15"/>
      <c r="J12" s="15"/>
      <c r="K12" s="15"/>
      <c r="L12" s="14"/>
      <c r="M12" s="14" t="b">
        <v>1</v>
      </c>
      <c r="N12" s="14" t="str">
        <f t="shared" si="0"/>
        <v>1</v>
      </c>
      <c r="O12" s="14"/>
      <c r="P12" s="166"/>
      <c r="Q12" s="120"/>
      <c r="R12" s="120"/>
      <c r="S12" s="95"/>
      <c r="T12" s="99"/>
      <c r="U12" s="113"/>
      <c r="V12" s="113"/>
      <c r="W12" s="113"/>
      <c r="X12" s="113"/>
      <c r="Y12" s="113"/>
      <c r="Z12" s="115"/>
      <c r="AA12" s="28"/>
    </row>
    <row r="13" spans="1:28">
      <c r="A13" s="109"/>
      <c r="B13" s="113"/>
      <c r="C13" s="109"/>
      <c r="D13" s="113"/>
      <c r="E13" s="13">
        <v>7</v>
      </c>
      <c r="F13" s="15" t="s">
        <v>28</v>
      </c>
      <c r="G13" s="15"/>
      <c r="H13" s="15"/>
      <c r="I13" s="15"/>
      <c r="J13" s="15"/>
      <c r="K13" s="15"/>
      <c r="L13" s="14"/>
      <c r="M13" s="14" t="b">
        <v>1</v>
      </c>
      <c r="N13" s="14" t="str">
        <f t="shared" si="0"/>
        <v>1</v>
      </c>
      <c r="O13" s="14"/>
      <c r="P13" s="166"/>
      <c r="Q13" s="120"/>
      <c r="R13" s="120"/>
      <c r="S13" s="95"/>
      <c r="T13" s="99"/>
      <c r="U13" s="113"/>
      <c r="V13" s="113"/>
      <c r="W13" s="113"/>
      <c r="X13" s="113"/>
      <c r="Y13" s="113"/>
      <c r="Z13" s="115"/>
      <c r="AA13" s="28"/>
    </row>
    <row r="14" spans="1:28">
      <c r="A14" s="109"/>
      <c r="B14" s="113"/>
      <c r="C14" s="109"/>
      <c r="D14" s="113"/>
      <c r="E14" s="13">
        <v>8</v>
      </c>
      <c r="F14" s="15" t="s">
        <v>29</v>
      </c>
      <c r="G14" s="15"/>
      <c r="H14" s="15"/>
      <c r="I14" s="15"/>
      <c r="J14" s="15"/>
      <c r="K14" s="15"/>
      <c r="L14" s="14"/>
      <c r="M14" s="14" t="b">
        <v>1</v>
      </c>
      <c r="N14" s="14" t="str">
        <f t="shared" si="0"/>
        <v>1</v>
      </c>
      <c r="O14" s="14"/>
      <c r="P14" s="166"/>
      <c r="Q14" s="120"/>
      <c r="R14" s="120"/>
      <c r="S14" s="95"/>
      <c r="T14" s="99"/>
      <c r="U14" s="113"/>
      <c r="V14" s="113"/>
      <c r="W14" s="113"/>
      <c r="X14" s="113"/>
      <c r="Y14" s="113"/>
      <c r="Z14" s="115"/>
      <c r="AA14" s="28"/>
    </row>
    <row r="15" spans="1:28">
      <c r="A15" s="109"/>
      <c r="B15" s="113"/>
      <c r="C15" s="109"/>
      <c r="D15" s="113"/>
      <c r="E15" s="13">
        <v>9</v>
      </c>
      <c r="F15" s="15" t="s">
        <v>30</v>
      </c>
      <c r="G15" s="15"/>
      <c r="H15" s="15"/>
      <c r="I15" s="15"/>
      <c r="J15" s="15"/>
      <c r="K15" s="15"/>
      <c r="L15" s="14"/>
      <c r="M15" s="14" t="b">
        <v>1</v>
      </c>
      <c r="N15" s="14" t="str">
        <f t="shared" si="0"/>
        <v>1</v>
      </c>
      <c r="O15" s="14"/>
      <c r="P15" s="166"/>
      <c r="Q15" s="120"/>
      <c r="R15" s="120"/>
      <c r="S15" s="95"/>
      <c r="T15" s="99"/>
      <c r="U15" s="113"/>
      <c r="V15" s="113"/>
      <c r="W15" s="113"/>
      <c r="X15" s="113"/>
      <c r="Y15" s="113"/>
      <c r="Z15" s="115"/>
      <c r="AA15" s="28"/>
    </row>
    <row r="16" spans="1:28">
      <c r="A16" s="109"/>
      <c r="B16" s="113"/>
      <c r="C16" s="109"/>
      <c r="D16" s="113"/>
      <c r="E16" s="13">
        <v>10</v>
      </c>
      <c r="F16" s="15" t="s">
        <v>31</v>
      </c>
      <c r="G16" s="15"/>
      <c r="H16" s="15"/>
      <c r="I16" s="15"/>
      <c r="J16" s="15"/>
      <c r="K16" s="15"/>
      <c r="L16" s="14"/>
      <c r="M16" s="14" t="b">
        <v>1</v>
      </c>
      <c r="N16" s="14" t="str">
        <f t="shared" si="0"/>
        <v>1</v>
      </c>
      <c r="O16" s="14"/>
      <c r="P16" s="166"/>
      <c r="Q16" s="120"/>
      <c r="R16" s="120"/>
      <c r="S16" s="96"/>
      <c r="T16" s="99"/>
      <c r="U16" s="113"/>
      <c r="V16" s="113"/>
      <c r="W16" s="113"/>
      <c r="X16" s="113"/>
      <c r="Y16" s="113"/>
      <c r="Z16" s="116"/>
      <c r="AA16" s="32"/>
    </row>
    <row r="17" spans="1:28">
      <c r="A17" s="109"/>
      <c r="B17" s="113"/>
      <c r="C17" s="11"/>
      <c r="D17" s="12"/>
      <c r="E17" s="13"/>
      <c r="F17" s="15"/>
      <c r="G17" s="15"/>
      <c r="H17" s="15"/>
      <c r="I17" s="15"/>
      <c r="J17" s="15"/>
      <c r="K17" s="15"/>
      <c r="L17" s="14"/>
      <c r="M17" s="14"/>
      <c r="N17" s="14"/>
      <c r="O17" s="14"/>
      <c r="P17" s="26"/>
      <c r="Q17" s="13"/>
      <c r="R17" s="13"/>
      <c r="S17" s="69"/>
      <c r="T17" s="70"/>
      <c r="U17" s="34"/>
      <c r="V17" s="34"/>
      <c r="W17" s="34"/>
      <c r="X17" s="34" t="s">
        <v>32</v>
      </c>
      <c r="Y17" s="34"/>
      <c r="Z17" s="40"/>
      <c r="AA17" s="81"/>
    </row>
    <row r="18" spans="1:28">
      <c r="A18" s="109"/>
      <c r="B18" s="113"/>
      <c r="C18" s="109" t="s">
        <v>33</v>
      </c>
      <c r="D18" s="113" t="s">
        <v>34</v>
      </c>
      <c r="E18" s="13">
        <v>1</v>
      </c>
      <c r="F18" s="15" t="s">
        <v>35</v>
      </c>
      <c r="G18" s="15"/>
      <c r="H18" s="15"/>
      <c r="I18" s="15"/>
      <c r="J18" s="15"/>
      <c r="K18" s="15"/>
      <c r="L18" s="15"/>
      <c r="M18" s="15" t="b">
        <v>1</v>
      </c>
      <c r="N18" s="14" t="str">
        <f t="shared" si="0"/>
        <v>1</v>
      </c>
      <c r="O18" s="15">
        <f>N18+N19+N20+N21+N22</f>
        <v>5</v>
      </c>
      <c r="P18" s="166">
        <f>O18/5</f>
        <v>1</v>
      </c>
      <c r="Q18" s="120">
        <v>5</v>
      </c>
      <c r="R18" s="120" t="b">
        <f>IF(U23="v",0.6,IF(V23="v",0.7,IF(W23="v",0.8,IF(X23="v",0.9,IF(Y23="v",1)))))</f>
        <v>0</v>
      </c>
      <c r="S18" s="94">
        <v>0.9</v>
      </c>
      <c r="T18" s="99">
        <f>Q18*S18</f>
        <v>4.5</v>
      </c>
      <c r="U18" s="113" t="s">
        <v>18</v>
      </c>
      <c r="V18" s="113" t="s">
        <v>19</v>
      </c>
      <c r="W18" s="113" t="s">
        <v>20</v>
      </c>
      <c r="X18" s="113" t="s">
        <v>36</v>
      </c>
      <c r="Y18" s="113" t="s">
        <v>37</v>
      </c>
      <c r="Z18" s="158" t="s">
        <v>269</v>
      </c>
      <c r="AA18" s="82" t="s">
        <v>245</v>
      </c>
      <c r="AB18" s="92" t="s">
        <v>288</v>
      </c>
    </row>
    <row r="19" spans="1:28" ht="28.8">
      <c r="A19" s="109"/>
      <c r="B19" s="113"/>
      <c r="C19" s="109"/>
      <c r="D19" s="113"/>
      <c r="E19" s="13">
        <v>2</v>
      </c>
      <c r="F19" s="15" t="s">
        <v>38</v>
      </c>
      <c r="G19" s="15"/>
      <c r="H19" s="15"/>
      <c r="I19" s="15"/>
      <c r="J19" s="15"/>
      <c r="K19" s="15"/>
      <c r="L19" s="15"/>
      <c r="M19" s="15" t="b">
        <v>1</v>
      </c>
      <c r="N19" s="14" t="str">
        <f t="shared" si="0"/>
        <v>1</v>
      </c>
      <c r="O19" s="15"/>
      <c r="P19" s="166"/>
      <c r="Q19" s="120"/>
      <c r="R19" s="120"/>
      <c r="S19" s="95"/>
      <c r="T19" s="99"/>
      <c r="U19" s="113"/>
      <c r="V19" s="113"/>
      <c r="W19" s="113"/>
      <c r="X19" s="113"/>
      <c r="Y19" s="113"/>
      <c r="Z19" s="115"/>
      <c r="AA19" s="167" t="s">
        <v>246</v>
      </c>
    </row>
    <row r="20" spans="1:28">
      <c r="A20" s="109"/>
      <c r="B20" s="113"/>
      <c r="C20" s="109"/>
      <c r="D20" s="113"/>
      <c r="E20" s="13">
        <v>3</v>
      </c>
      <c r="F20" s="15" t="s">
        <v>27</v>
      </c>
      <c r="G20" s="15"/>
      <c r="H20" s="15"/>
      <c r="I20" s="15"/>
      <c r="J20" s="15"/>
      <c r="K20" s="15"/>
      <c r="L20" s="15"/>
      <c r="M20" s="15" t="b">
        <v>1</v>
      </c>
      <c r="N20" s="14" t="str">
        <f t="shared" si="0"/>
        <v>1</v>
      </c>
      <c r="O20" s="15"/>
      <c r="P20" s="166"/>
      <c r="Q20" s="120"/>
      <c r="R20" s="120"/>
      <c r="S20" s="95"/>
      <c r="T20" s="99"/>
      <c r="U20" s="113"/>
      <c r="V20" s="113"/>
      <c r="W20" s="113"/>
      <c r="X20" s="113"/>
      <c r="Y20" s="113"/>
      <c r="Z20" s="115"/>
      <c r="AA20" s="168"/>
    </row>
    <row r="21" spans="1:28" ht="28.8">
      <c r="A21" s="109"/>
      <c r="B21" s="113"/>
      <c r="C21" s="109"/>
      <c r="D21" s="113"/>
      <c r="E21" s="13">
        <v>4</v>
      </c>
      <c r="F21" s="15" t="s">
        <v>39</v>
      </c>
      <c r="G21" s="16"/>
      <c r="H21" s="16"/>
      <c r="I21" s="16"/>
      <c r="J21" s="16"/>
      <c r="K21" s="16"/>
      <c r="L21" s="15"/>
      <c r="M21" s="15" t="b">
        <v>1</v>
      </c>
      <c r="N21" s="14" t="str">
        <f t="shared" si="0"/>
        <v>1</v>
      </c>
      <c r="O21" s="15"/>
      <c r="P21" s="166"/>
      <c r="Q21" s="120"/>
      <c r="R21" s="120"/>
      <c r="S21" s="95"/>
      <c r="T21" s="99"/>
      <c r="U21" s="113"/>
      <c r="V21" s="113"/>
      <c r="W21" s="113"/>
      <c r="X21" s="113"/>
      <c r="Y21" s="113"/>
      <c r="Z21" s="115"/>
      <c r="AA21" s="83" t="s">
        <v>247</v>
      </c>
    </row>
    <row r="22" spans="1:28" ht="28.8">
      <c r="A22" s="109"/>
      <c r="B22" s="113"/>
      <c r="C22" s="109"/>
      <c r="D22" s="113"/>
      <c r="E22" s="13">
        <v>5</v>
      </c>
      <c r="F22" s="14" t="s">
        <v>40</v>
      </c>
      <c r="G22" s="14"/>
      <c r="H22" s="14"/>
      <c r="I22" s="14"/>
      <c r="J22" s="14"/>
      <c r="K22" s="14"/>
      <c r="L22" s="14"/>
      <c r="M22" s="14" t="b">
        <v>1</v>
      </c>
      <c r="N22" s="14" t="str">
        <f t="shared" si="0"/>
        <v>1</v>
      </c>
      <c r="O22" s="14"/>
      <c r="P22" s="166"/>
      <c r="Q22" s="120"/>
      <c r="R22" s="120"/>
      <c r="S22" s="96"/>
      <c r="T22" s="99"/>
      <c r="U22" s="113"/>
      <c r="V22" s="113"/>
      <c r="W22" s="113"/>
      <c r="X22" s="113"/>
      <c r="Y22" s="113"/>
      <c r="Z22" s="116"/>
      <c r="AA22" s="32"/>
    </row>
    <row r="23" spans="1:28">
      <c r="A23" s="109"/>
      <c r="B23" s="113"/>
      <c r="C23" s="11"/>
      <c r="D23" s="12"/>
      <c r="E23" s="13"/>
      <c r="F23" s="14"/>
      <c r="G23" s="14"/>
      <c r="H23" s="14"/>
      <c r="I23" s="14"/>
      <c r="J23" s="14"/>
      <c r="K23" s="14"/>
      <c r="L23" s="14"/>
      <c r="M23" s="14"/>
      <c r="N23" s="14"/>
      <c r="O23" s="14"/>
      <c r="P23" s="26"/>
      <c r="Q23" s="13"/>
      <c r="R23" s="13"/>
      <c r="S23" s="69"/>
      <c r="T23" s="70"/>
      <c r="U23" s="35"/>
      <c r="V23" s="35"/>
      <c r="W23" s="35" t="s">
        <v>32</v>
      </c>
      <c r="X23" s="35"/>
      <c r="Y23" s="35"/>
      <c r="Z23" s="40"/>
      <c r="AA23" s="81"/>
    </row>
    <row r="24" spans="1:28" ht="30.75" customHeight="1">
      <c r="A24" s="109"/>
      <c r="B24" s="113"/>
      <c r="C24" s="109" t="s">
        <v>41</v>
      </c>
      <c r="D24" s="113" t="s">
        <v>42</v>
      </c>
      <c r="E24" s="13">
        <v>1</v>
      </c>
      <c r="F24" s="15" t="s">
        <v>43</v>
      </c>
      <c r="G24" s="15"/>
      <c r="H24" s="15"/>
      <c r="I24" s="15"/>
      <c r="J24" s="15"/>
      <c r="K24" s="15"/>
      <c r="L24" s="15"/>
      <c r="M24" s="15" t="b">
        <v>1</v>
      </c>
      <c r="N24" s="14" t="str">
        <f t="shared" si="0"/>
        <v>1</v>
      </c>
      <c r="O24" s="15">
        <f>N24+N25+N26+N27</f>
        <v>4</v>
      </c>
      <c r="P24" s="166">
        <f>O24/4</f>
        <v>1</v>
      </c>
      <c r="Q24" s="120">
        <v>5</v>
      </c>
      <c r="R24" s="120" t="b">
        <f>IF(U28="v",0.6,IF(V28="v",0.7,IF(W28="v",0.8,IF(X28="v",0.9,IF(Y28="v",1)))))</f>
        <v>0</v>
      </c>
      <c r="S24" s="94">
        <v>1</v>
      </c>
      <c r="T24" s="99">
        <f>Q24*S24</f>
        <v>5</v>
      </c>
      <c r="U24" s="113" t="s">
        <v>18</v>
      </c>
      <c r="V24" s="113" t="s">
        <v>44</v>
      </c>
      <c r="W24" s="113" t="s">
        <v>20</v>
      </c>
      <c r="X24" s="113" t="s">
        <v>45</v>
      </c>
      <c r="Y24" s="113" t="s">
        <v>46</v>
      </c>
      <c r="Z24" s="158" t="s">
        <v>270</v>
      </c>
      <c r="AA24" s="84" t="s">
        <v>256</v>
      </c>
      <c r="AB24" s="92" t="s">
        <v>287</v>
      </c>
    </row>
    <row r="25" spans="1:28" ht="20.25" customHeight="1">
      <c r="A25" s="109"/>
      <c r="B25" s="113"/>
      <c r="C25" s="109"/>
      <c r="D25" s="113"/>
      <c r="E25" s="13">
        <v>2</v>
      </c>
      <c r="F25" s="15" t="s">
        <v>27</v>
      </c>
      <c r="G25" s="16"/>
      <c r="H25" s="16"/>
      <c r="I25" s="16"/>
      <c r="J25" s="16"/>
      <c r="K25" s="16"/>
      <c r="L25" s="15"/>
      <c r="M25" s="15" t="b">
        <v>1</v>
      </c>
      <c r="N25" s="14" t="str">
        <f t="shared" si="0"/>
        <v>1</v>
      </c>
      <c r="O25" s="15"/>
      <c r="P25" s="166"/>
      <c r="Q25" s="120"/>
      <c r="R25" s="120"/>
      <c r="S25" s="95"/>
      <c r="T25" s="99"/>
      <c r="U25" s="113"/>
      <c r="V25" s="113"/>
      <c r="W25" s="113"/>
      <c r="X25" s="113"/>
      <c r="Y25" s="113"/>
      <c r="Z25" s="115"/>
      <c r="AA25" s="167" t="s">
        <v>248</v>
      </c>
    </row>
    <row r="26" spans="1:28" ht="28.5" customHeight="1">
      <c r="A26" s="109"/>
      <c r="B26" s="113"/>
      <c r="C26" s="109"/>
      <c r="D26" s="113"/>
      <c r="E26" s="13">
        <v>3</v>
      </c>
      <c r="F26" s="15" t="s">
        <v>39</v>
      </c>
      <c r="G26" s="16"/>
      <c r="H26" s="16"/>
      <c r="I26" s="16"/>
      <c r="J26" s="16"/>
      <c r="K26" s="16"/>
      <c r="L26" s="15"/>
      <c r="M26" s="15" t="b">
        <v>1</v>
      </c>
      <c r="N26" s="14" t="str">
        <f t="shared" si="0"/>
        <v>1</v>
      </c>
      <c r="O26" s="15"/>
      <c r="P26" s="166"/>
      <c r="Q26" s="120"/>
      <c r="R26" s="120"/>
      <c r="S26" s="95"/>
      <c r="T26" s="99"/>
      <c r="U26" s="113"/>
      <c r="V26" s="113"/>
      <c r="W26" s="113"/>
      <c r="X26" s="113"/>
      <c r="Y26" s="113"/>
      <c r="Z26" s="115"/>
      <c r="AA26" s="167"/>
    </row>
    <row r="27" spans="1:28" ht="63.75" customHeight="1">
      <c r="A27" s="109"/>
      <c r="B27" s="113"/>
      <c r="C27" s="109"/>
      <c r="D27" s="113"/>
      <c r="E27" s="13">
        <v>4</v>
      </c>
      <c r="F27" s="15" t="s">
        <v>47</v>
      </c>
      <c r="G27" s="15"/>
      <c r="H27" s="15"/>
      <c r="I27" s="15"/>
      <c r="J27" s="15"/>
      <c r="K27" s="15"/>
      <c r="L27" s="15"/>
      <c r="M27" s="15" t="b">
        <v>1</v>
      </c>
      <c r="N27" s="14" t="str">
        <f t="shared" si="0"/>
        <v>1</v>
      </c>
      <c r="O27" s="15"/>
      <c r="P27" s="166"/>
      <c r="Q27" s="120"/>
      <c r="R27" s="120"/>
      <c r="S27" s="96"/>
      <c r="T27" s="99"/>
      <c r="U27" s="113"/>
      <c r="V27" s="113"/>
      <c r="W27" s="113"/>
      <c r="X27" s="113"/>
      <c r="Y27" s="113"/>
      <c r="Z27" s="116"/>
      <c r="AA27" s="32"/>
    </row>
    <row r="28" spans="1:28">
      <c r="A28" s="109"/>
      <c r="B28" s="113"/>
      <c r="C28" s="11"/>
      <c r="D28" s="12"/>
      <c r="E28" s="13"/>
      <c r="F28" s="15"/>
      <c r="G28" s="15"/>
      <c r="H28" s="15"/>
      <c r="I28" s="15"/>
      <c r="J28" s="15"/>
      <c r="K28" s="15"/>
      <c r="L28" s="15"/>
      <c r="M28" s="15"/>
      <c r="N28" s="14"/>
      <c r="O28" s="15"/>
      <c r="P28" s="26"/>
      <c r="Q28" s="13"/>
      <c r="R28" s="13"/>
      <c r="S28" s="69"/>
      <c r="T28" s="70"/>
      <c r="U28" s="35"/>
      <c r="V28" s="35"/>
      <c r="W28" s="35"/>
      <c r="X28" s="35"/>
      <c r="Y28" s="35"/>
      <c r="Z28" s="40"/>
      <c r="AA28" s="81"/>
    </row>
    <row r="29" spans="1:28" ht="33.75" customHeight="1">
      <c r="A29" s="109"/>
      <c r="B29" s="113"/>
      <c r="C29" s="109" t="s">
        <v>48</v>
      </c>
      <c r="D29" s="113" t="s">
        <v>49</v>
      </c>
      <c r="E29" s="13">
        <v>1</v>
      </c>
      <c r="F29" s="15" t="s">
        <v>50</v>
      </c>
      <c r="G29" s="15"/>
      <c r="H29" s="15"/>
      <c r="I29" s="15"/>
      <c r="J29" s="15"/>
      <c r="K29" s="15"/>
      <c r="L29" s="15"/>
      <c r="M29" s="15" t="b">
        <v>1</v>
      </c>
      <c r="N29" s="14" t="str">
        <f t="shared" si="0"/>
        <v>1</v>
      </c>
      <c r="O29" s="15">
        <f>N29+N30+N31+N32+N33+N34+N35</f>
        <v>7</v>
      </c>
      <c r="P29" s="166">
        <f>O29/7</f>
        <v>1</v>
      </c>
      <c r="Q29" s="120">
        <v>5</v>
      </c>
      <c r="R29" s="120" t="b">
        <f>IF(U36="v",0.6,IF(V36="v",0.7,IF(W36="v",0.8,IF(X36="v",0.9,IF(Y36="v",1)))))</f>
        <v>0</v>
      </c>
      <c r="S29" s="94">
        <v>0.9</v>
      </c>
      <c r="T29" s="99">
        <f>Q29*S29</f>
        <v>4.5</v>
      </c>
      <c r="U29" s="113" t="s">
        <v>51</v>
      </c>
      <c r="V29" s="113" t="s">
        <v>52</v>
      </c>
      <c r="W29" s="113" t="s">
        <v>53</v>
      </c>
      <c r="X29" s="113" t="s">
        <v>54</v>
      </c>
      <c r="Y29" s="113" t="s">
        <v>55</v>
      </c>
      <c r="Z29" s="158" t="s">
        <v>271</v>
      </c>
      <c r="AA29" s="82" t="s">
        <v>250</v>
      </c>
    </row>
    <row r="30" spans="1:28" ht="28.8">
      <c r="A30" s="109"/>
      <c r="B30" s="113"/>
      <c r="C30" s="109"/>
      <c r="D30" s="113"/>
      <c r="E30" s="13">
        <v>2</v>
      </c>
      <c r="F30" s="15" t="s">
        <v>56</v>
      </c>
      <c r="G30" s="15"/>
      <c r="H30" s="15"/>
      <c r="I30" s="15"/>
      <c r="J30" s="15"/>
      <c r="K30" s="15"/>
      <c r="L30" s="15"/>
      <c r="M30" s="15" t="b">
        <v>1</v>
      </c>
      <c r="N30" s="14" t="str">
        <f t="shared" si="0"/>
        <v>1</v>
      </c>
      <c r="O30" s="15"/>
      <c r="P30" s="166"/>
      <c r="Q30" s="120"/>
      <c r="R30" s="120"/>
      <c r="S30" s="95"/>
      <c r="T30" s="99"/>
      <c r="U30" s="113"/>
      <c r="V30" s="113"/>
      <c r="W30" s="113"/>
      <c r="X30" s="113"/>
      <c r="Y30" s="113"/>
      <c r="Z30" s="115"/>
      <c r="AA30" s="83" t="s">
        <v>249</v>
      </c>
    </row>
    <row r="31" spans="1:28">
      <c r="A31" s="109"/>
      <c r="B31" s="113"/>
      <c r="C31" s="109"/>
      <c r="D31" s="113"/>
      <c r="E31" s="13">
        <v>3</v>
      </c>
      <c r="F31" s="17" t="s">
        <v>57</v>
      </c>
      <c r="G31" s="15"/>
      <c r="H31" s="15"/>
      <c r="I31" s="15"/>
      <c r="J31" s="15"/>
      <c r="K31" s="15"/>
      <c r="L31" s="15"/>
      <c r="M31" s="15" t="b">
        <v>1</v>
      </c>
      <c r="N31" s="14" t="str">
        <f t="shared" si="0"/>
        <v>1</v>
      </c>
      <c r="O31" s="15"/>
      <c r="P31" s="166"/>
      <c r="Q31" s="120"/>
      <c r="R31" s="120"/>
      <c r="S31" s="95"/>
      <c r="T31" s="99"/>
      <c r="U31" s="113"/>
      <c r="V31" s="113"/>
      <c r="W31" s="113"/>
      <c r="X31" s="113"/>
      <c r="Y31" s="113"/>
      <c r="Z31" s="115"/>
      <c r="AA31" s="85" t="s">
        <v>251</v>
      </c>
    </row>
    <row r="32" spans="1:28">
      <c r="A32" s="109"/>
      <c r="B32" s="113"/>
      <c r="C32" s="109"/>
      <c r="D32" s="113"/>
      <c r="E32" s="13">
        <v>4</v>
      </c>
      <c r="F32" s="15" t="s">
        <v>58</v>
      </c>
      <c r="G32" s="15"/>
      <c r="H32" s="15"/>
      <c r="I32" s="15"/>
      <c r="J32" s="15"/>
      <c r="K32" s="15"/>
      <c r="L32" s="15"/>
      <c r="M32" s="15" t="b">
        <v>1</v>
      </c>
      <c r="N32" s="14" t="str">
        <f t="shared" si="0"/>
        <v>1</v>
      </c>
      <c r="O32" s="15"/>
      <c r="P32" s="166"/>
      <c r="Q32" s="120"/>
      <c r="R32" s="120"/>
      <c r="S32" s="95"/>
      <c r="T32" s="99"/>
      <c r="U32" s="113"/>
      <c r="V32" s="113"/>
      <c r="W32" s="113"/>
      <c r="X32" s="113"/>
      <c r="Y32" s="113"/>
      <c r="Z32" s="115"/>
      <c r="AA32" s="28"/>
    </row>
    <row r="33" spans="1:28">
      <c r="A33" s="109"/>
      <c r="B33" s="113"/>
      <c r="C33" s="109"/>
      <c r="D33" s="113"/>
      <c r="E33" s="13">
        <v>5</v>
      </c>
      <c r="F33" s="15" t="s">
        <v>59</v>
      </c>
      <c r="G33" s="15"/>
      <c r="H33" s="15"/>
      <c r="I33" s="15"/>
      <c r="J33" s="15"/>
      <c r="K33" s="15"/>
      <c r="L33" s="15"/>
      <c r="M33" s="15" t="b">
        <v>1</v>
      </c>
      <c r="N33" s="14" t="str">
        <f t="shared" si="0"/>
        <v>1</v>
      </c>
      <c r="O33" s="15"/>
      <c r="P33" s="166"/>
      <c r="Q33" s="120"/>
      <c r="R33" s="120"/>
      <c r="S33" s="95"/>
      <c r="T33" s="99"/>
      <c r="U33" s="113"/>
      <c r="V33" s="113"/>
      <c r="W33" s="113"/>
      <c r="X33" s="113"/>
      <c r="Y33" s="113"/>
      <c r="Z33" s="115"/>
      <c r="AA33" s="28"/>
    </row>
    <row r="34" spans="1:28">
      <c r="A34" s="109"/>
      <c r="B34" s="113"/>
      <c r="C34" s="109"/>
      <c r="D34" s="113"/>
      <c r="E34" s="13">
        <v>6</v>
      </c>
      <c r="F34" s="15" t="s">
        <v>60</v>
      </c>
      <c r="G34" s="15"/>
      <c r="H34" s="15"/>
      <c r="I34" s="15"/>
      <c r="J34" s="15"/>
      <c r="K34" s="15"/>
      <c r="L34" s="15"/>
      <c r="M34" s="15" t="b">
        <v>1</v>
      </c>
      <c r="N34" s="14" t="str">
        <f t="shared" si="0"/>
        <v>1</v>
      </c>
      <c r="O34" s="15"/>
      <c r="P34" s="166"/>
      <c r="Q34" s="120"/>
      <c r="R34" s="120"/>
      <c r="S34" s="95"/>
      <c r="T34" s="99"/>
      <c r="U34" s="113"/>
      <c r="V34" s="113"/>
      <c r="W34" s="113"/>
      <c r="X34" s="113"/>
      <c r="Y34" s="113"/>
      <c r="Z34" s="115"/>
      <c r="AA34" s="28"/>
    </row>
    <row r="35" spans="1:28" ht="93" customHeight="1">
      <c r="A35" s="109"/>
      <c r="B35" s="113"/>
      <c r="C35" s="109"/>
      <c r="D35" s="113"/>
      <c r="E35" s="13">
        <v>7</v>
      </c>
      <c r="F35" s="15" t="s">
        <v>61</v>
      </c>
      <c r="G35" s="15"/>
      <c r="H35" s="15"/>
      <c r="I35" s="15"/>
      <c r="J35" s="15"/>
      <c r="K35" s="15"/>
      <c r="L35" s="15"/>
      <c r="M35" s="15" t="b">
        <v>1</v>
      </c>
      <c r="N35" s="14" t="str">
        <f t="shared" si="0"/>
        <v>1</v>
      </c>
      <c r="O35" s="15"/>
      <c r="P35" s="166"/>
      <c r="Q35" s="120"/>
      <c r="R35" s="120"/>
      <c r="S35" s="96"/>
      <c r="T35" s="99"/>
      <c r="U35" s="113"/>
      <c r="V35" s="113"/>
      <c r="W35" s="113"/>
      <c r="X35" s="113"/>
      <c r="Y35" s="113"/>
      <c r="Z35" s="116"/>
      <c r="AA35" s="32"/>
    </row>
    <row r="36" spans="1:28">
      <c r="A36" s="109"/>
      <c r="B36" s="113"/>
      <c r="C36" s="11"/>
      <c r="D36" s="12"/>
      <c r="E36" s="13"/>
      <c r="F36" s="15"/>
      <c r="G36" s="15"/>
      <c r="H36" s="15"/>
      <c r="I36" s="15"/>
      <c r="J36" s="15"/>
      <c r="K36" s="15"/>
      <c r="L36" s="15"/>
      <c r="M36" s="15"/>
      <c r="N36" s="14"/>
      <c r="O36" s="15"/>
      <c r="P36" s="26"/>
      <c r="Q36" s="13"/>
      <c r="R36" s="13"/>
      <c r="S36" s="69"/>
      <c r="T36" s="70"/>
      <c r="U36" s="36"/>
      <c r="V36" s="36"/>
      <c r="W36" s="36"/>
      <c r="X36" s="37"/>
      <c r="Y36" s="36" t="s">
        <v>32</v>
      </c>
      <c r="Z36" s="40"/>
      <c r="AA36" s="81"/>
    </row>
    <row r="37" spans="1:28" ht="28.8">
      <c r="A37" s="109"/>
      <c r="B37" s="113"/>
      <c r="C37" s="109" t="s">
        <v>62</v>
      </c>
      <c r="D37" s="113" t="s">
        <v>63</v>
      </c>
      <c r="E37" s="13">
        <v>1</v>
      </c>
      <c r="F37" s="15" t="s">
        <v>64</v>
      </c>
      <c r="G37" s="15"/>
      <c r="H37" s="15"/>
      <c r="I37" s="15"/>
      <c r="J37" s="15"/>
      <c r="K37" s="15"/>
      <c r="L37" s="78"/>
      <c r="M37" s="15" t="b">
        <v>0</v>
      </c>
      <c r="N37" s="14" t="str">
        <f t="shared" si="0"/>
        <v>0</v>
      </c>
      <c r="O37" s="15">
        <f>N37+N38+N39+N40</f>
        <v>3</v>
      </c>
      <c r="P37" s="166">
        <f>O37/4</f>
        <v>0.75</v>
      </c>
      <c r="Q37" s="120">
        <v>5</v>
      </c>
      <c r="R37" s="120" t="b">
        <f>IF(U41="v",0.6,IF(V41="v",0.7,IF(W41="v",0.8,IF(X41="v",0.9,IF(Y41="v",1)))))</f>
        <v>0</v>
      </c>
      <c r="S37" s="94">
        <v>0.7</v>
      </c>
      <c r="T37" s="99">
        <f>Q37*S37</f>
        <v>3.5</v>
      </c>
      <c r="U37" s="145" t="s">
        <v>65</v>
      </c>
      <c r="V37" s="145" t="s">
        <v>66</v>
      </c>
      <c r="W37" s="145" t="s">
        <v>67</v>
      </c>
      <c r="X37" s="145" t="s">
        <v>68</v>
      </c>
      <c r="Y37" s="145" t="s">
        <v>69</v>
      </c>
      <c r="Z37" s="158" t="s">
        <v>272</v>
      </c>
      <c r="AA37" s="79" t="s">
        <v>254</v>
      </c>
      <c r="AB37" s="92" t="s">
        <v>287</v>
      </c>
    </row>
    <row r="38" spans="1:28">
      <c r="A38" s="109"/>
      <c r="B38" s="113"/>
      <c r="C38" s="109"/>
      <c r="D38" s="113"/>
      <c r="E38" s="13">
        <v>2</v>
      </c>
      <c r="F38" s="15" t="s">
        <v>70</v>
      </c>
      <c r="G38" s="15"/>
      <c r="H38" s="15"/>
      <c r="I38" s="15"/>
      <c r="J38" s="15"/>
      <c r="K38" s="15"/>
      <c r="L38" s="15"/>
      <c r="M38" s="15" t="b">
        <v>1</v>
      </c>
      <c r="N38" s="14" t="str">
        <f t="shared" si="0"/>
        <v>1</v>
      </c>
      <c r="O38" s="15"/>
      <c r="P38" s="166"/>
      <c r="Q38" s="120"/>
      <c r="R38" s="120"/>
      <c r="S38" s="95"/>
      <c r="T38" s="99"/>
      <c r="U38" s="145"/>
      <c r="V38" s="145"/>
      <c r="W38" s="145"/>
      <c r="X38" s="145"/>
      <c r="Y38" s="145"/>
      <c r="Z38" s="115"/>
      <c r="AA38" s="83" t="s">
        <v>252</v>
      </c>
    </row>
    <row r="39" spans="1:28">
      <c r="A39" s="109"/>
      <c r="B39" s="113"/>
      <c r="C39" s="109"/>
      <c r="D39" s="113"/>
      <c r="E39" s="13">
        <v>3</v>
      </c>
      <c r="F39" s="15" t="s">
        <v>27</v>
      </c>
      <c r="G39" s="16"/>
      <c r="H39" s="16"/>
      <c r="I39" s="16"/>
      <c r="J39" s="16"/>
      <c r="K39" s="16"/>
      <c r="L39" s="15"/>
      <c r="M39" s="15" t="b">
        <v>1</v>
      </c>
      <c r="N39" s="14" t="str">
        <f t="shared" si="0"/>
        <v>1</v>
      </c>
      <c r="O39" s="15"/>
      <c r="P39" s="166"/>
      <c r="Q39" s="120"/>
      <c r="R39" s="120"/>
      <c r="S39" s="95"/>
      <c r="T39" s="99"/>
      <c r="U39" s="145"/>
      <c r="V39" s="145"/>
      <c r="W39" s="145"/>
      <c r="X39" s="145"/>
      <c r="Y39" s="145"/>
      <c r="Z39" s="115"/>
      <c r="AA39" s="167" t="s">
        <v>253</v>
      </c>
    </row>
    <row r="40" spans="1:28" ht="77.25" customHeight="1">
      <c r="A40" s="109"/>
      <c r="B40" s="113"/>
      <c r="C40" s="109"/>
      <c r="D40" s="113"/>
      <c r="E40" s="13">
        <v>4</v>
      </c>
      <c r="F40" s="15" t="s">
        <v>71</v>
      </c>
      <c r="G40" s="16"/>
      <c r="H40" s="16"/>
      <c r="I40" s="16"/>
      <c r="J40" s="16"/>
      <c r="K40" s="16"/>
      <c r="L40" s="15"/>
      <c r="M40" s="15" t="b">
        <v>1</v>
      </c>
      <c r="N40" s="14" t="str">
        <f t="shared" si="0"/>
        <v>1</v>
      </c>
      <c r="O40" s="15"/>
      <c r="P40" s="166"/>
      <c r="Q40" s="120"/>
      <c r="R40" s="120"/>
      <c r="S40" s="96"/>
      <c r="T40" s="99"/>
      <c r="U40" s="145"/>
      <c r="V40" s="145"/>
      <c r="W40" s="145"/>
      <c r="X40" s="145"/>
      <c r="Y40" s="145"/>
      <c r="Z40" s="116"/>
      <c r="AA40" s="169"/>
    </row>
    <row r="41" spans="1:28">
      <c r="A41" s="18"/>
      <c r="B41" s="19"/>
      <c r="C41" s="18"/>
      <c r="D41" s="19"/>
      <c r="E41" s="20"/>
      <c r="F41" s="21"/>
      <c r="G41" s="22"/>
      <c r="H41" s="22"/>
      <c r="I41" s="22"/>
      <c r="J41" s="22"/>
      <c r="K41" s="22"/>
      <c r="L41" s="21"/>
      <c r="M41" s="27"/>
      <c r="N41" s="28"/>
      <c r="O41" s="27"/>
      <c r="P41" s="29"/>
      <c r="Q41" s="38"/>
      <c r="R41" s="38"/>
      <c r="S41" s="71"/>
      <c r="T41" s="72"/>
      <c r="U41" s="39"/>
      <c r="V41" s="39"/>
      <c r="W41" s="39"/>
      <c r="X41" s="39"/>
      <c r="Y41" s="39"/>
      <c r="Z41" s="40"/>
      <c r="AA41" s="81"/>
    </row>
    <row r="42" spans="1:28" ht="28.8">
      <c r="A42" s="110" t="s">
        <v>72</v>
      </c>
      <c r="B42" s="114" t="s">
        <v>73</v>
      </c>
      <c r="C42" s="110" t="s">
        <v>74</v>
      </c>
      <c r="D42" s="114" t="s">
        <v>75</v>
      </c>
      <c r="E42" s="13">
        <v>1</v>
      </c>
      <c r="F42" s="15" t="s">
        <v>76</v>
      </c>
      <c r="G42" s="15"/>
      <c r="H42" s="15"/>
      <c r="I42" s="15"/>
      <c r="J42" s="15"/>
      <c r="K42" s="15"/>
      <c r="L42" s="15"/>
      <c r="M42" s="30" t="b">
        <v>1</v>
      </c>
      <c r="N42" s="31" t="str">
        <f t="shared" ref="N42:N55" si="1">IF(M42=TRUE,"1","0")</f>
        <v>1</v>
      </c>
      <c r="O42" s="30">
        <f>N42+N43+N44+N45+N46</f>
        <v>5</v>
      </c>
      <c r="P42" s="139">
        <f>O42/5</f>
        <v>1</v>
      </c>
      <c r="Q42" s="121">
        <v>5</v>
      </c>
      <c r="R42" s="121" t="b">
        <f>IF(U47="v",0.6,IF(V47="v",0.7,IF(W47="v",0.8,IF(X47="v",0.9,IF(Y47="v",1)))))</f>
        <v>0</v>
      </c>
      <c r="S42" s="94">
        <v>1</v>
      </c>
      <c r="T42" s="100">
        <f>Q42*S42</f>
        <v>5</v>
      </c>
      <c r="U42" s="146" t="s">
        <v>65</v>
      </c>
      <c r="V42" s="146" t="s">
        <v>77</v>
      </c>
      <c r="W42" s="146" t="s">
        <v>78</v>
      </c>
      <c r="X42" s="146" t="s">
        <v>79</v>
      </c>
      <c r="Y42" s="146" t="s">
        <v>80</v>
      </c>
      <c r="Z42" s="158" t="s">
        <v>274</v>
      </c>
      <c r="AA42" s="80" t="s">
        <v>238</v>
      </c>
    </row>
    <row r="43" spans="1:28">
      <c r="A43" s="111"/>
      <c r="B43" s="115"/>
      <c r="C43" s="111"/>
      <c r="D43" s="115"/>
      <c r="E43" s="13">
        <v>2</v>
      </c>
      <c r="F43" s="15" t="s">
        <v>81</v>
      </c>
      <c r="G43" s="15"/>
      <c r="H43" s="15"/>
      <c r="I43" s="15"/>
      <c r="J43" s="15"/>
      <c r="K43" s="15"/>
      <c r="L43" s="15"/>
      <c r="M43" s="27" t="b">
        <v>1</v>
      </c>
      <c r="N43" s="31" t="str">
        <f t="shared" si="1"/>
        <v>1</v>
      </c>
      <c r="O43" s="27"/>
      <c r="P43" s="140"/>
      <c r="Q43" s="122"/>
      <c r="R43" s="122"/>
      <c r="S43" s="95"/>
      <c r="T43" s="101"/>
      <c r="U43" s="147"/>
      <c r="V43" s="147"/>
      <c r="W43" s="147"/>
      <c r="X43" s="147"/>
      <c r="Y43" s="147"/>
      <c r="Z43" s="153"/>
      <c r="AA43" s="28"/>
    </row>
    <row r="44" spans="1:28">
      <c r="A44" s="111"/>
      <c r="B44" s="115"/>
      <c r="C44" s="111"/>
      <c r="D44" s="115"/>
      <c r="E44" s="13">
        <v>3</v>
      </c>
      <c r="F44" s="15" t="s">
        <v>82</v>
      </c>
      <c r="G44" s="15"/>
      <c r="H44" s="15"/>
      <c r="I44" s="15"/>
      <c r="J44" s="15"/>
      <c r="K44" s="15"/>
      <c r="L44" s="15"/>
      <c r="M44" s="27" t="b">
        <v>1</v>
      </c>
      <c r="N44" s="31" t="str">
        <f t="shared" si="1"/>
        <v>1</v>
      </c>
      <c r="O44" s="27"/>
      <c r="P44" s="140"/>
      <c r="Q44" s="122"/>
      <c r="R44" s="122"/>
      <c r="S44" s="95"/>
      <c r="T44" s="101"/>
      <c r="U44" s="147"/>
      <c r="V44" s="147"/>
      <c r="W44" s="147"/>
      <c r="X44" s="147"/>
      <c r="Y44" s="147"/>
      <c r="Z44" s="153"/>
      <c r="AA44" s="28"/>
    </row>
    <row r="45" spans="1:28">
      <c r="A45" s="111"/>
      <c r="B45" s="115"/>
      <c r="C45" s="111"/>
      <c r="D45" s="115"/>
      <c r="E45" s="13">
        <v>4</v>
      </c>
      <c r="F45" s="15" t="s">
        <v>83</v>
      </c>
      <c r="G45" s="15"/>
      <c r="H45" s="15"/>
      <c r="I45" s="15"/>
      <c r="J45" s="15"/>
      <c r="K45" s="15"/>
      <c r="L45" s="15"/>
      <c r="M45" s="27" t="b">
        <v>1</v>
      </c>
      <c r="N45" s="31" t="str">
        <f t="shared" si="1"/>
        <v>1</v>
      </c>
      <c r="O45" s="27"/>
      <c r="P45" s="140"/>
      <c r="Q45" s="122"/>
      <c r="R45" s="122"/>
      <c r="S45" s="95"/>
      <c r="T45" s="101"/>
      <c r="U45" s="147"/>
      <c r="V45" s="147"/>
      <c r="W45" s="147"/>
      <c r="X45" s="147"/>
      <c r="Y45" s="147"/>
      <c r="Z45" s="153"/>
      <c r="AA45" s="28"/>
    </row>
    <row r="46" spans="1:28" ht="28.8">
      <c r="A46" s="111"/>
      <c r="B46" s="115"/>
      <c r="C46" s="112"/>
      <c r="D46" s="116"/>
      <c r="E46" s="13">
        <v>5</v>
      </c>
      <c r="F46" s="15" t="s">
        <v>84</v>
      </c>
      <c r="G46" s="15"/>
      <c r="H46" s="15"/>
      <c r="I46" s="15"/>
      <c r="J46" s="15"/>
      <c r="K46" s="15"/>
      <c r="L46" s="15"/>
      <c r="M46" s="21" t="b">
        <v>1</v>
      </c>
      <c r="N46" s="31" t="str">
        <f t="shared" si="1"/>
        <v>1</v>
      </c>
      <c r="O46" s="21"/>
      <c r="P46" s="141"/>
      <c r="Q46" s="123"/>
      <c r="R46" s="123"/>
      <c r="S46" s="96"/>
      <c r="T46" s="102"/>
      <c r="U46" s="148"/>
      <c r="V46" s="148"/>
      <c r="W46" s="148"/>
      <c r="X46" s="148"/>
      <c r="Y46" s="148"/>
      <c r="Z46" s="154"/>
      <c r="AA46" s="32"/>
    </row>
    <row r="47" spans="1:28">
      <c r="A47" s="111"/>
      <c r="B47" s="115"/>
      <c r="C47" s="18"/>
      <c r="D47" s="19"/>
      <c r="E47" s="13"/>
      <c r="F47" s="15"/>
      <c r="G47" s="15"/>
      <c r="H47" s="15"/>
      <c r="I47" s="15"/>
      <c r="J47" s="15"/>
      <c r="K47" s="15"/>
      <c r="L47" s="15"/>
      <c r="M47" s="27"/>
      <c r="N47" s="31"/>
      <c r="O47" s="27"/>
      <c r="P47" s="29"/>
      <c r="Q47" s="38"/>
      <c r="R47" s="38"/>
      <c r="S47" s="71"/>
      <c r="T47" s="72"/>
      <c r="U47" s="39"/>
      <c r="V47" s="39"/>
      <c r="W47" s="39"/>
      <c r="X47" s="39"/>
      <c r="Y47" s="39"/>
      <c r="Z47" s="40"/>
      <c r="AA47" s="81"/>
    </row>
    <row r="48" spans="1:28" ht="27" customHeight="1">
      <c r="A48" s="111"/>
      <c r="B48" s="115"/>
      <c r="C48" s="110" t="s">
        <v>85</v>
      </c>
      <c r="D48" s="114" t="s">
        <v>86</v>
      </c>
      <c r="E48" s="13">
        <v>1</v>
      </c>
      <c r="F48" s="15" t="s">
        <v>87</v>
      </c>
      <c r="G48" s="15"/>
      <c r="H48" s="15"/>
      <c r="I48" s="15"/>
      <c r="J48" s="15"/>
      <c r="K48" s="15"/>
      <c r="L48" s="15"/>
      <c r="M48" s="30" t="b">
        <v>1</v>
      </c>
      <c r="N48" s="31" t="str">
        <f t="shared" si="1"/>
        <v>1</v>
      </c>
      <c r="O48" s="30">
        <f>N48+N49+N50</f>
        <v>3</v>
      </c>
      <c r="P48" s="139">
        <f>O48/3</f>
        <v>1</v>
      </c>
      <c r="Q48" s="121">
        <v>5</v>
      </c>
      <c r="R48" s="121" t="b">
        <f>IF(U51="v",0.6,IF(V51="v",0.7,IF(W51="v",0.8,IF(X51="v",0.9,IF(Y51="v",1)))))</f>
        <v>0</v>
      </c>
      <c r="S48" s="94">
        <v>1</v>
      </c>
      <c r="T48" s="100">
        <f>Q48*S48</f>
        <v>5</v>
      </c>
      <c r="U48" s="114" t="s">
        <v>51</v>
      </c>
      <c r="V48" s="114" t="s">
        <v>88</v>
      </c>
      <c r="W48" s="114" t="s">
        <v>89</v>
      </c>
      <c r="X48" s="114" t="s">
        <v>90</v>
      </c>
      <c r="Y48" s="114" t="s">
        <v>91</v>
      </c>
      <c r="Z48" s="158" t="s">
        <v>275</v>
      </c>
      <c r="AA48" s="80" t="s">
        <v>238</v>
      </c>
    </row>
    <row r="49" spans="1:28" ht="43.2">
      <c r="A49" s="111"/>
      <c r="B49" s="115"/>
      <c r="C49" s="111"/>
      <c r="D49" s="115"/>
      <c r="E49" s="13">
        <v>2</v>
      </c>
      <c r="F49" s="15" t="s">
        <v>92</v>
      </c>
      <c r="G49" s="15"/>
      <c r="H49" s="15"/>
      <c r="I49" s="15"/>
      <c r="J49" s="15"/>
      <c r="K49" s="15"/>
      <c r="L49" s="15"/>
      <c r="M49" s="27" t="b">
        <v>1</v>
      </c>
      <c r="N49" s="31" t="str">
        <f t="shared" si="1"/>
        <v>1</v>
      </c>
      <c r="O49" s="27"/>
      <c r="P49" s="140"/>
      <c r="Q49" s="122"/>
      <c r="R49" s="122"/>
      <c r="S49" s="95"/>
      <c r="T49" s="101"/>
      <c r="U49" s="115"/>
      <c r="V49" s="115"/>
      <c r="W49" s="115"/>
      <c r="X49" s="115"/>
      <c r="Y49" s="115"/>
      <c r="Z49" s="153"/>
      <c r="AA49" s="28"/>
    </row>
    <row r="50" spans="1:28" ht="93.75" customHeight="1">
      <c r="A50" s="111"/>
      <c r="B50" s="115"/>
      <c r="C50" s="112"/>
      <c r="D50" s="116"/>
      <c r="E50" s="13">
        <v>3</v>
      </c>
      <c r="F50" s="15" t="s">
        <v>93</v>
      </c>
      <c r="G50" s="15"/>
      <c r="H50" s="15"/>
      <c r="I50" s="15"/>
      <c r="J50" s="15"/>
      <c r="K50" s="15"/>
      <c r="L50" s="15"/>
      <c r="M50" s="27" t="b">
        <v>1</v>
      </c>
      <c r="N50" s="31" t="str">
        <f t="shared" si="1"/>
        <v>1</v>
      </c>
      <c r="O50" s="27"/>
      <c r="P50" s="141"/>
      <c r="Q50" s="123"/>
      <c r="R50" s="123"/>
      <c r="S50" s="96"/>
      <c r="T50" s="102"/>
      <c r="U50" s="116"/>
      <c r="V50" s="116"/>
      <c r="W50" s="116"/>
      <c r="X50" s="116"/>
      <c r="Y50" s="116"/>
      <c r="Z50" s="154"/>
      <c r="AA50" s="32"/>
    </row>
    <row r="51" spans="1:28">
      <c r="A51" s="111"/>
      <c r="B51" s="115"/>
      <c r="C51" s="18"/>
      <c r="D51" s="19"/>
      <c r="E51" s="13"/>
      <c r="F51" s="15"/>
      <c r="G51" s="15"/>
      <c r="H51" s="15"/>
      <c r="I51" s="15"/>
      <c r="J51" s="15"/>
      <c r="K51" s="15"/>
      <c r="L51" s="15"/>
      <c r="M51" s="27"/>
      <c r="N51" s="31"/>
      <c r="O51" s="27"/>
      <c r="P51" s="29"/>
      <c r="Q51" s="13"/>
      <c r="R51" s="13"/>
      <c r="S51" s="69"/>
      <c r="T51" s="70"/>
      <c r="U51" s="35"/>
      <c r="V51" s="35"/>
      <c r="W51" s="35"/>
      <c r="X51" s="35"/>
      <c r="Y51" s="35"/>
      <c r="Z51" s="40"/>
      <c r="AA51" s="81"/>
    </row>
    <row r="52" spans="1:28" ht="28.8">
      <c r="A52" s="111"/>
      <c r="B52" s="115"/>
      <c r="C52" s="110" t="s">
        <v>94</v>
      </c>
      <c r="D52" s="114" t="s">
        <v>95</v>
      </c>
      <c r="E52" s="13">
        <v>1</v>
      </c>
      <c r="F52" s="15" t="s">
        <v>96</v>
      </c>
      <c r="G52" s="15"/>
      <c r="H52" s="15"/>
      <c r="I52" s="15"/>
      <c r="J52" s="15"/>
      <c r="K52" s="15"/>
      <c r="L52" s="15"/>
      <c r="M52" s="30" t="b">
        <v>1</v>
      </c>
      <c r="N52" s="31" t="str">
        <f t="shared" si="1"/>
        <v>1</v>
      </c>
      <c r="O52" s="30">
        <f>N52+N53+N54+N55</f>
        <v>4</v>
      </c>
      <c r="P52" s="139">
        <f>IF(O52&gt;=1,100%,0)</f>
        <v>1</v>
      </c>
      <c r="Q52" s="121">
        <v>5</v>
      </c>
      <c r="R52" s="121" t="b">
        <f>IF(U56="v",0.6,IF(V56="v",0.7,IF(W56="v",0.8,IF(X56="v",0.9,IF(Y56="v",1)))))</f>
        <v>0</v>
      </c>
      <c r="S52" s="94">
        <v>1</v>
      </c>
      <c r="T52" s="100">
        <f>Q52*S52</f>
        <v>5</v>
      </c>
      <c r="U52" s="146"/>
      <c r="V52" s="146"/>
      <c r="W52" s="146"/>
      <c r="X52" s="146"/>
      <c r="Y52" s="146" t="s">
        <v>95</v>
      </c>
      <c r="Z52" s="158" t="s">
        <v>276</v>
      </c>
      <c r="AA52" s="80" t="s">
        <v>238</v>
      </c>
    </row>
    <row r="53" spans="1:28">
      <c r="A53" s="111"/>
      <c r="B53" s="115"/>
      <c r="C53" s="111"/>
      <c r="D53" s="115"/>
      <c r="E53" s="13">
        <v>2</v>
      </c>
      <c r="F53" s="15" t="s">
        <v>97</v>
      </c>
      <c r="G53" s="15"/>
      <c r="H53" s="15"/>
      <c r="I53" s="15"/>
      <c r="J53" s="15"/>
      <c r="K53" s="15"/>
      <c r="L53" s="15"/>
      <c r="M53" s="27" t="b">
        <v>1</v>
      </c>
      <c r="N53" s="31" t="str">
        <f t="shared" si="1"/>
        <v>1</v>
      </c>
      <c r="O53" s="27"/>
      <c r="P53" s="140"/>
      <c r="Q53" s="122"/>
      <c r="R53" s="122"/>
      <c r="S53" s="95"/>
      <c r="T53" s="101"/>
      <c r="U53" s="147"/>
      <c r="V53" s="147"/>
      <c r="W53" s="147"/>
      <c r="X53" s="147"/>
      <c r="Y53" s="147"/>
      <c r="Z53" s="153"/>
      <c r="AA53" s="28"/>
    </row>
    <row r="54" spans="1:28" ht="28.8">
      <c r="A54" s="111"/>
      <c r="B54" s="115"/>
      <c r="C54" s="111"/>
      <c r="D54" s="115"/>
      <c r="E54" s="13">
        <v>3</v>
      </c>
      <c r="F54" s="15" t="s">
        <v>98</v>
      </c>
      <c r="G54" s="15"/>
      <c r="H54" s="15"/>
      <c r="I54" s="15"/>
      <c r="J54" s="15"/>
      <c r="K54" s="15"/>
      <c r="L54" s="15"/>
      <c r="M54" s="27" t="b">
        <v>1</v>
      </c>
      <c r="N54" s="31" t="str">
        <f t="shared" si="1"/>
        <v>1</v>
      </c>
      <c r="O54" s="27"/>
      <c r="P54" s="140"/>
      <c r="Q54" s="122"/>
      <c r="R54" s="122"/>
      <c r="S54" s="95"/>
      <c r="T54" s="101"/>
      <c r="U54" s="147"/>
      <c r="V54" s="147"/>
      <c r="W54" s="147"/>
      <c r="X54" s="147"/>
      <c r="Y54" s="147"/>
      <c r="Z54" s="153"/>
      <c r="AA54" s="28"/>
    </row>
    <row r="55" spans="1:28">
      <c r="A55" s="112"/>
      <c r="B55" s="116"/>
      <c r="C55" s="112"/>
      <c r="D55" s="116"/>
      <c r="E55" s="13">
        <v>4</v>
      </c>
      <c r="F55" s="15" t="s">
        <v>99</v>
      </c>
      <c r="G55" s="15"/>
      <c r="H55" s="15"/>
      <c r="I55" s="15"/>
      <c r="J55" s="15"/>
      <c r="K55" s="15"/>
      <c r="L55" s="15"/>
      <c r="M55" s="21" t="b">
        <v>1</v>
      </c>
      <c r="N55" s="31" t="str">
        <f t="shared" si="1"/>
        <v>1</v>
      </c>
      <c r="O55" s="21"/>
      <c r="P55" s="141"/>
      <c r="Q55" s="123"/>
      <c r="R55" s="123"/>
      <c r="S55" s="96"/>
      <c r="T55" s="102"/>
      <c r="U55" s="148"/>
      <c r="V55" s="148"/>
      <c r="W55" s="148"/>
      <c r="X55" s="148"/>
      <c r="Y55" s="148"/>
      <c r="Z55" s="154"/>
      <c r="AA55" s="32"/>
    </row>
    <row r="56" spans="1:28">
      <c r="A56" s="18"/>
      <c r="B56" s="24"/>
      <c r="C56" s="18"/>
      <c r="D56" s="24"/>
      <c r="E56" s="13"/>
      <c r="F56" s="15"/>
      <c r="G56" s="15"/>
      <c r="H56" s="15"/>
      <c r="I56" s="15"/>
      <c r="J56" s="15"/>
      <c r="K56" s="15"/>
      <c r="L56" s="15"/>
      <c r="M56" s="27"/>
      <c r="N56" s="31"/>
      <c r="O56" s="27"/>
      <c r="P56" s="29"/>
      <c r="Q56" s="38"/>
      <c r="R56" s="38"/>
      <c r="S56" s="71"/>
      <c r="T56" s="72"/>
      <c r="U56" s="39"/>
      <c r="V56" s="39"/>
      <c r="W56" s="39"/>
      <c r="X56" s="39"/>
      <c r="Y56" s="39" t="s">
        <v>32</v>
      </c>
      <c r="Z56" s="40"/>
      <c r="AA56" s="81"/>
    </row>
    <row r="57" spans="1:28" ht="43.2">
      <c r="A57" s="110" t="s">
        <v>100</v>
      </c>
      <c r="B57" s="114" t="s">
        <v>101</v>
      </c>
      <c r="C57" s="110" t="s">
        <v>102</v>
      </c>
      <c r="D57" s="114" t="s">
        <v>103</v>
      </c>
      <c r="E57" s="13">
        <v>1</v>
      </c>
      <c r="F57" s="15" t="s">
        <v>104</v>
      </c>
      <c r="G57" s="15"/>
      <c r="H57" s="15"/>
      <c r="I57" s="15"/>
      <c r="J57" s="15"/>
      <c r="K57" s="15"/>
      <c r="L57" s="15"/>
      <c r="M57" s="30" t="b">
        <v>1</v>
      </c>
      <c r="N57" s="31" t="str">
        <f t="shared" si="0"/>
        <v>1</v>
      </c>
      <c r="O57" s="30">
        <f>N57+N58+N59+N60</f>
        <v>4</v>
      </c>
      <c r="P57" s="139">
        <f>O57/4</f>
        <v>1</v>
      </c>
      <c r="Q57" s="121">
        <v>5</v>
      </c>
      <c r="R57" s="121" t="b">
        <f>IF(U61="v",0.6,IF(V61="v",0.7,IF(W61="v",0.8,IF(X61="v",0.9,IF(Y61="v",1)))))</f>
        <v>0</v>
      </c>
      <c r="S57" s="94">
        <v>0.8</v>
      </c>
      <c r="T57" s="100">
        <f>Q57*S57</f>
        <v>4</v>
      </c>
      <c r="U57" s="146" t="s">
        <v>18</v>
      </c>
      <c r="V57" s="146" t="s">
        <v>44</v>
      </c>
      <c r="W57" s="146" t="s">
        <v>105</v>
      </c>
      <c r="X57" s="146" t="s">
        <v>106</v>
      </c>
      <c r="Y57" s="146" t="s">
        <v>107</v>
      </c>
      <c r="Z57" s="158" t="s">
        <v>277</v>
      </c>
      <c r="AA57" s="80" t="s">
        <v>255</v>
      </c>
      <c r="AB57" s="92" t="s">
        <v>287</v>
      </c>
    </row>
    <row r="58" spans="1:28" ht="28.8">
      <c r="A58" s="111"/>
      <c r="B58" s="115"/>
      <c r="C58" s="111"/>
      <c r="D58" s="115"/>
      <c r="E58" s="13">
        <v>2</v>
      </c>
      <c r="F58" s="15" t="s">
        <v>108</v>
      </c>
      <c r="G58" s="15"/>
      <c r="H58" s="15"/>
      <c r="I58" s="15"/>
      <c r="J58" s="15"/>
      <c r="K58" s="15"/>
      <c r="L58" s="15"/>
      <c r="M58" s="27" t="b">
        <v>1</v>
      </c>
      <c r="N58" s="31" t="str">
        <f t="shared" si="0"/>
        <v>1</v>
      </c>
      <c r="O58" s="27"/>
      <c r="P58" s="140"/>
      <c r="Q58" s="122"/>
      <c r="R58" s="122"/>
      <c r="S58" s="95"/>
      <c r="T58" s="101"/>
      <c r="U58" s="147"/>
      <c r="V58" s="147"/>
      <c r="W58" s="147"/>
      <c r="X58" s="147"/>
      <c r="Y58" s="147"/>
      <c r="Z58" s="115"/>
      <c r="AA58" s="28"/>
    </row>
    <row r="59" spans="1:28">
      <c r="A59" s="111"/>
      <c r="B59" s="115"/>
      <c r="C59" s="111"/>
      <c r="D59" s="115"/>
      <c r="E59" s="13">
        <v>3</v>
      </c>
      <c r="F59" s="15" t="s">
        <v>109</v>
      </c>
      <c r="G59" s="15"/>
      <c r="H59" s="15"/>
      <c r="I59" s="15"/>
      <c r="J59" s="15"/>
      <c r="K59" s="15"/>
      <c r="L59" s="15"/>
      <c r="M59" s="27" t="b">
        <v>1</v>
      </c>
      <c r="N59" s="31" t="str">
        <f t="shared" si="0"/>
        <v>1</v>
      </c>
      <c r="O59" s="27"/>
      <c r="P59" s="140"/>
      <c r="Q59" s="122"/>
      <c r="R59" s="122"/>
      <c r="S59" s="95"/>
      <c r="T59" s="101"/>
      <c r="U59" s="147"/>
      <c r="V59" s="147"/>
      <c r="W59" s="147"/>
      <c r="X59" s="147"/>
      <c r="Y59" s="147"/>
      <c r="Z59" s="115"/>
      <c r="AA59" s="28"/>
    </row>
    <row r="60" spans="1:28">
      <c r="A60" s="111"/>
      <c r="B60" s="115"/>
      <c r="C60" s="111"/>
      <c r="D60" s="115"/>
      <c r="E60" s="13">
        <v>4</v>
      </c>
      <c r="F60" s="15" t="s">
        <v>110</v>
      </c>
      <c r="G60" s="15"/>
      <c r="H60" s="15"/>
      <c r="I60" s="15"/>
      <c r="J60" s="15"/>
      <c r="K60" s="15"/>
      <c r="L60" s="15"/>
      <c r="M60" s="27" t="b">
        <v>1</v>
      </c>
      <c r="N60" s="31" t="str">
        <f t="shared" si="0"/>
        <v>1</v>
      </c>
      <c r="O60" s="27"/>
      <c r="P60" s="141"/>
      <c r="Q60" s="122"/>
      <c r="R60" s="122"/>
      <c r="S60" s="96"/>
      <c r="T60" s="101"/>
      <c r="U60" s="147"/>
      <c r="V60" s="147"/>
      <c r="W60" s="147"/>
      <c r="X60" s="147"/>
      <c r="Y60" s="147"/>
      <c r="Z60" s="116"/>
      <c r="AA60" s="32"/>
    </row>
    <row r="61" spans="1:28">
      <c r="A61" s="111"/>
      <c r="B61" s="115"/>
      <c r="C61" s="18"/>
      <c r="D61" s="19"/>
      <c r="E61" s="13"/>
      <c r="F61" s="15"/>
      <c r="G61" s="15"/>
      <c r="H61" s="15"/>
      <c r="I61" s="15"/>
      <c r="J61" s="15"/>
      <c r="K61" s="15"/>
      <c r="L61" s="15"/>
      <c r="M61" s="27"/>
      <c r="N61" s="31"/>
      <c r="O61" s="27"/>
      <c r="P61" s="29"/>
      <c r="Q61" s="13"/>
      <c r="R61" s="13"/>
      <c r="S61" s="69"/>
      <c r="T61" s="70"/>
      <c r="U61" s="35"/>
      <c r="V61" s="35"/>
      <c r="W61" s="35"/>
      <c r="X61" s="35"/>
      <c r="Y61" s="35"/>
      <c r="Z61" s="40"/>
      <c r="AA61" s="81"/>
    </row>
    <row r="62" spans="1:28" ht="28.8">
      <c r="A62" s="111"/>
      <c r="B62" s="115"/>
      <c r="C62" s="109" t="s">
        <v>111</v>
      </c>
      <c r="D62" s="114" t="s">
        <v>112</v>
      </c>
      <c r="E62" s="13">
        <v>1</v>
      </c>
      <c r="F62" s="15" t="s">
        <v>113</v>
      </c>
      <c r="G62" s="15"/>
      <c r="H62" s="15"/>
      <c r="I62" s="15"/>
      <c r="J62" s="15"/>
      <c r="K62" s="15"/>
      <c r="L62" s="15"/>
      <c r="M62" s="30" t="b">
        <v>1</v>
      </c>
      <c r="N62" s="31" t="str">
        <f t="shared" si="0"/>
        <v>1</v>
      </c>
      <c r="O62" s="30">
        <f>N62+N63</f>
        <v>2</v>
      </c>
      <c r="P62" s="139">
        <f>IF(O62&gt;=1,100%,0)</f>
        <v>1</v>
      </c>
      <c r="Q62" s="121">
        <v>5</v>
      </c>
      <c r="R62" s="121" t="b">
        <f>IF(U64="v",0.6,IF(V64="v",0.7,IF(W64="v",0.8,IF(X64="v",0.9,IF(Y64="v",1)))))</f>
        <v>0</v>
      </c>
      <c r="S62" s="94">
        <v>0.7</v>
      </c>
      <c r="T62" s="100">
        <f>Q62*S62</f>
        <v>3.5</v>
      </c>
      <c r="U62" s="114" t="s">
        <v>114</v>
      </c>
      <c r="V62" s="114" t="s">
        <v>115</v>
      </c>
      <c r="W62" s="114" t="s">
        <v>116</v>
      </c>
      <c r="X62" s="114" t="s">
        <v>117</v>
      </c>
      <c r="Y62" s="114" t="s">
        <v>118</v>
      </c>
      <c r="Z62" s="158" t="s">
        <v>278</v>
      </c>
      <c r="AA62" s="80" t="s">
        <v>257</v>
      </c>
      <c r="AB62" s="92" t="s">
        <v>287</v>
      </c>
    </row>
    <row r="63" spans="1:28" ht="43.2">
      <c r="A63" s="111"/>
      <c r="B63" s="115"/>
      <c r="C63" s="109"/>
      <c r="D63" s="116"/>
      <c r="E63" s="13">
        <v>2</v>
      </c>
      <c r="F63" s="14" t="s">
        <v>119</v>
      </c>
      <c r="G63" s="14"/>
      <c r="H63" s="14"/>
      <c r="I63" s="14"/>
      <c r="J63" s="14"/>
      <c r="K63" s="14"/>
      <c r="L63" s="14"/>
      <c r="M63" s="32" t="b">
        <v>1</v>
      </c>
      <c r="N63" s="31" t="str">
        <f t="shared" si="0"/>
        <v>1</v>
      </c>
      <c r="O63" s="32"/>
      <c r="P63" s="141"/>
      <c r="Q63" s="123"/>
      <c r="R63" s="123"/>
      <c r="S63" s="96"/>
      <c r="T63" s="102"/>
      <c r="U63" s="116"/>
      <c r="V63" s="116"/>
      <c r="W63" s="116"/>
      <c r="X63" s="116"/>
      <c r="Y63" s="116"/>
      <c r="Z63" s="116"/>
      <c r="AA63" s="91" t="s">
        <v>266</v>
      </c>
      <c r="AB63" s="92" t="s">
        <v>287</v>
      </c>
    </row>
    <row r="64" spans="1:28">
      <c r="A64" s="111"/>
      <c r="B64" s="115"/>
      <c r="C64" s="11"/>
      <c r="D64" s="19"/>
      <c r="E64" s="13"/>
      <c r="F64" s="14"/>
      <c r="G64" s="14"/>
      <c r="H64" s="14"/>
      <c r="I64" s="14"/>
      <c r="J64" s="14"/>
      <c r="K64" s="14"/>
      <c r="L64" s="14"/>
      <c r="M64" s="28"/>
      <c r="N64" s="31"/>
      <c r="O64" s="28"/>
      <c r="P64" s="29"/>
      <c r="Q64" s="38"/>
      <c r="R64" s="38"/>
      <c r="S64" s="71"/>
      <c r="T64" s="72"/>
      <c r="U64" s="39"/>
      <c r="V64" s="39"/>
      <c r="W64" s="39"/>
      <c r="X64" s="39"/>
      <c r="Y64" s="39"/>
      <c r="Z64" s="40"/>
      <c r="AA64" s="81"/>
    </row>
    <row r="65" spans="1:27" ht="45" customHeight="1">
      <c r="A65" s="111"/>
      <c r="B65" s="115"/>
      <c r="C65" s="109" t="s">
        <v>120</v>
      </c>
      <c r="D65" s="114" t="s">
        <v>121</v>
      </c>
      <c r="E65" s="13">
        <v>1</v>
      </c>
      <c r="F65" s="14" t="s">
        <v>122</v>
      </c>
      <c r="G65" s="14"/>
      <c r="H65" s="14"/>
      <c r="I65" s="14"/>
      <c r="J65" s="14"/>
      <c r="K65" s="14"/>
      <c r="L65" s="14"/>
      <c r="M65" s="31" t="b">
        <v>1</v>
      </c>
      <c r="N65" s="31" t="str">
        <f t="shared" si="0"/>
        <v>1</v>
      </c>
      <c r="O65" s="31">
        <f>N65+N66</f>
        <v>2</v>
      </c>
      <c r="P65" s="139">
        <f>IF(O65&gt;=1,100%,0)</f>
        <v>1</v>
      </c>
      <c r="Q65" s="121">
        <v>5</v>
      </c>
      <c r="R65" s="121" t="b">
        <f>IF(U67="v",0.6,IF(V67="v",0.7,IF(W67="v",0.8,IF(X67="v",0.9,IF(Y67="v",1)))))</f>
        <v>0</v>
      </c>
      <c r="S65" s="94">
        <v>1</v>
      </c>
      <c r="T65" s="100">
        <f>Q65*S65</f>
        <v>5</v>
      </c>
      <c r="U65" s="114" t="s">
        <v>123</v>
      </c>
      <c r="V65" s="114" t="s">
        <v>124</v>
      </c>
      <c r="W65" s="114" t="s">
        <v>125</v>
      </c>
      <c r="X65" s="157" t="s">
        <v>126</v>
      </c>
      <c r="Y65" s="159" t="s">
        <v>127</v>
      </c>
      <c r="Z65" s="158" t="s">
        <v>279</v>
      </c>
      <c r="AA65" s="170" t="s">
        <v>258</v>
      </c>
    </row>
    <row r="66" spans="1:27" ht="47.25" customHeight="1">
      <c r="A66" s="111"/>
      <c r="B66" s="115"/>
      <c r="C66" s="109"/>
      <c r="D66" s="116"/>
      <c r="E66" s="13">
        <v>2</v>
      </c>
      <c r="F66" s="14" t="s">
        <v>128</v>
      </c>
      <c r="G66" s="14"/>
      <c r="H66" s="14"/>
      <c r="I66" s="14"/>
      <c r="J66" s="14"/>
      <c r="K66" s="14"/>
      <c r="L66" s="14"/>
      <c r="M66" s="32" t="b">
        <v>1</v>
      </c>
      <c r="N66" s="31" t="str">
        <f t="shared" si="0"/>
        <v>1</v>
      </c>
      <c r="O66" s="32"/>
      <c r="P66" s="141"/>
      <c r="Q66" s="123"/>
      <c r="R66" s="123"/>
      <c r="S66" s="96"/>
      <c r="T66" s="102"/>
      <c r="U66" s="116"/>
      <c r="V66" s="116"/>
      <c r="W66" s="116"/>
      <c r="X66" s="116"/>
      <c r="Y66" s="160"/>
      <c r="Z66" s="116"/>
      <c r="AA66" s="171"/>
    </row>
    <row r="67" spans="1:27">
      <c r="A67" s="111"/>
      <c r="B67" s="115"/>
      <c r="C67" s="11"/>
      <c r="D67" s="19"/>
      <c r="E67" s="13"/>
      <c r="F67" s="14"/>
      <c r="G67" s="31"/>
      <c r="H67" s="31"/>
      <c r="I67" s="31"/>
      <c r="J67" s="31"/>
      <c r="K67" s="31"/>
      <c r="L67" s="31"/>
      <c r="M67" s="28"/>
      <c r="N67" s="31"/>
      <c r="O67" s="28"/>
      <c r="P67" s="29"/>
      <c r="Q67" s="38"/>
      <c r="R67" s="38"/>
      <c r="S67" s="71"/>
      <c r="T67" s="72"/>
      <c r="U67" s="39"/>
      <c r="V67" s="39"/>
      <c r="W67" s="39"/>
      <c r="X67" s="39"/>
      <c r="Y67" s="39"/>
      <c r="Z67" s="40"/>
      <c r="AA67" s="81"/>
    </row>
    <row r="68" spans="1:27" ht="19.5" customHeight="1">
      <c r="A68" s="111"/>
      <c r="B68" s="115"/>
      <c r="C68" s="109" t="s">
        <v>129</v>
      </c>
      <c r="D68" s="114" t="s">
        <v>130</v>
      </c>
      <c r="E68" s="120">
        <v>1</v>
      </c>
      <c r="F68" s="41" t="s">
        <v>131</v>
      </c>
      <c r="G68" s="42"/>
      <c r="H68" s="42"/>
      <c r="I68" s="42"/>
      <c r="J68" s="42"/>
      <c r="K68" s="42"/>
      <c r="L68" s="130"/>
      <c r="M68" s="130" t="b">
        <v>1</v>
      </c>
      <c r="N68" s="130" t="str">
        <f t="shared" si="0"/>
        <v>1</v>
      </c>
      <c r="O68" s="42">
        <f>N68+N73</f>
        <v>2</v>
      </c>
      <c r="P68" s="139">
        <f>O68/2</f>
        <v>1</v>
      </c>
      <c r="Q68" s="121">
        <v>5</v>
      </c>
      <c r="R68" s="121" t="b">
        <f>IF(U79="v",0.6,IF(V79="v",0.7,IF(W79="v",0.8,IF(X79="v",0.9,IF(Y79="v",1)))))</f>
        <v>0</v>
      </c>
      <c r="S68" s="94">
        <v>1</v>
      </c>
      <c r="T68" s="100">
        <f>Q68*S68</f>
        <v>5</v>
      </c>
      <c r="U68" s="114" t="s">
        <v>132</v>
      </c>
      <c r="V68" s="114" t="s">
        <v>133</v>
      </c>
      <c r="W68" s="114" t="s">
        <v>134</v>
      </c>
      <c r="X68" s="114" t="s">
        <v>135</v>
      </c>
      <c r="Y68" s="114" t="s">
        <v>136</v>
      </c>
      <c r="Z68" s="158" t="s">
        <v>280</v>
      </c>
      <c r="AA68" s="157" t="s">
        <v>259</v>
      </c>
    </row>
    <row r="69" spans="1:27" ht="28.8">
      <c r="A69" s="111"/>
      <c r="B69" s="115"/>
      <c r="C69" s="109"/>
      <c r="D69" s="115"/>
      <c r="E69" s="120"/>
      <c r="F69" s="15" t="s">
        <v>137</v>
      </c>
      <c r="G69" s="27"/>
      <c r="H69" s="27"/>
      <c r="I69" s="27"/>
      <c r="J69" s="27"/>
      <c r="K69" s="27"/>
      <c r="L69" s="131"/>
      <c r="M69" s="131"/>
      <c r="N69" s="131" t="str">
        <f t="shared" si="0"/>
        <v>0</v>
      </c>
      <c r="O69" s="27"/>
      <c r="P69" s="140"/>
      <c r="Q69" s="122"/>
      <c r="R69" s="122"/>
      <c r="S69" s="95"/>
      <c r="T69" s="101"/>
      <c r="U69" s="115"/>
      <c r="V69" s="115"/>
      <c r="W69" s="115"/>
      <c r="X69" s="115"/>
      <c r="Y69" s="115"/>
      <c r="Z69" s="115"/>
      <c r="AA69" s="168"/>
    </row>
    <row r="70" spans="1:27" ht="28.8">
      <c r="A70" s="111"/>
      <c r="B70" s="115"/>
      <c r="C70" s="109"/>
      <c r="D70" s="115"/>
      <c r="E70" s="120"/>
      <c r="F70" s="15" t="s">
        <v>138</v>
      </c>
      <c r="G70" s="27"/>
      <c r="H70" s="27"/>
      <c r="I70" s="27"/>
      <c r="J70" s="27"/>
      <c r="K70" s="27"/>
      <c r="L70" s="131"/>
      <c r="M70" s="131"/>
      <c r="N70" s="131" t="str">
        <f t="shared" si="0"/>
        <v>0</v>
      </c>
      <c r="O70" s="27"/>
      <c r="P70" s="140"/>
      <c r="Q70" s="122"/>
      <c r="R70" s="122"/>
      <c r="S70" s="95"/>
      <c r="T70" s="101"/>
      <c r="U70" s="115"/>
      <c r="V70" s="115"/>
      <c r="W70" s="115"/>
      <c r="X70" s="115"/>
      <c r="Y70" s="115"/>
      <c r="Z70" s="115"/>
      <c r="AA70" s="168"/>
    </row>
    <row r="71" spans="1:27">
      <c r="A71" s="111"/>
      <c r="B71" s="115"/>
      <c r="C71" s="109"/>
      <c r="D71" s="115"/>
      <c r="E71" s="120"/>
      <c r="F71" s="15" t="s">
        <v>139</v>
      </c>
      <c r="G71" s="27"/>
      <c r="H71" s="27"/>
      <c r="I71" s="27"/>
      <c r="J71" s="27"/>
      <c r="K71" s="27"/>
      <c r="L71" s="131"/>
      <c r="M71" s="131"/>
      <c r="N71" s="131" t="str">
        <f t="shared" si="0"/>
        <v>0</v>
      </c>
      <c r="O71" s="27"/>
      <c r="P71" s="140"/>
      <c r="Q71" s="122"/>
      <c r="R71" s="122"/>
      <c r="S71" s="95"/>
      <c r="T71" s="101"/>
      <c r="U71" s="115"/>
      <c r="V71" s="115"/>
      <c r="W71" s="115"/>
      <c r="X71" s="115"/>
      <c r="Y71" s="115"/>
      <c r="Z71" s="115"/>
      <c r="AA71" s="28"/>
    </row>
    <row r="72" spans="1:27">
      <c r="A72" s="111"/>
      <c r="B72" s="115"/>
      <c r="C72" s="109"/>
      <c r="D72" s="115"/>
      <c r="E72" s="120"/>
      <c r="F72" s="15" t="s">
        <v>140</v>
      </c>
      <c r="G72" s="21"/>
      <c r="H72" s="21"/>
      <c r="I72" s="21"/>
      <c r="J72" s="21"/>
      <c r="K72" s="21"/>
      <c r="L72" s="132"/>
      <c r="M72" s="131"/>
      <c r="N72" s="131" t="str">
        <f t="shared" si="0"/>
        <v>0</v>
      </c>
      <c r="O72" s="27"/>
      <c r="P72" s="140"/>
      <c r="Q72" s="122"/>
      <c r="R72" s="122"/>
      <c r="S72" s="95"/>
      <c r="T72" s="101"/>
      <c r="U72" s="115"/>
      <c r="V72" s="115"/>
      <c r="W72" s="115"/>
      <c r="X72" s="115"/>
      <c r="Y72" s="115"/>
      <c r="Z72" s="115"/>
      <c r="AA72" s="28"/>
    </row>
    <row r="73" spans="1:27">
      <c r="A73" s="111"/>
      <c r="B73" s="115"/>
      <c r="C73" s="109"/>
      <c r="D73" s="115"/>
      <c r="E73" s="120">
        <v>2</v>
      </c>
      <c r="F73" s="41" t="s">
        <v>141</v>
      </c>
      <c r="G73" s="42"/>
      <c r="H73" s="42"/>
      <c r="I73" s="42"/>
      <c r="J73" s="42"/>
      <c r="K73" s="42"/>
      <c r="L73" s="130"/>
      <c r="M73" s="131" t="b">
        <v>1</v>
      </c>
      <c r="N73" s="131" t="str">
        <f t="shared" si="0"/>
        <v>1</v>
      </c>
      <c r="O73" s="43"/>
      <c r="P73" s="140"/>
      <c r="Q73" s="122"/>
      <c r="R73" s="122"/>
      <c r="S73" s="95"/>
      <c r="T73" s="101"/>
      <c r="U73" s="115"/>
      <c r="V73" s="115"/>
      <c r="W73" s="115"/>
      <c r="X73" s="115"/>
      <c r="Y73" s="115"/>
      <c r="Z73" s="115"/>
      <c r="AA73" s="28"/>
    </row>
    <row r="74" spans="1:27">
      <c r="A74" s="111"/>
      <c r="B74" s="115"/>
      <c r="C74" s="109"/>
      <c r="D74" s="115"/>
      <c r="E74" s="120"/>
      <c r="F74" s="15" t="s">
        <v>142</v>
      </c>
      <c r="G74" s="27"/>
      <c r="H74" s="27"/>
      <c r="I74" s="27"/>
      <c r="J74" s="27"/>
      <c r="K74" s="27"/>
      <c r="L74" s="131"/>
      <c r="M74" s="131"/>
      <c r="N74" s="131" t="str">
        <f t="shared" si="0"/>
        <v>0</v>
      </c>
      <c r="O74" s="27"/>
      <c r="P74" s="140"/>
      <c r="Q74" s="122"/>
      <c r="R74" s="122"/>
      <c r="S74" s="95"/>
      <c r="T74" s="101"/>
      <c r="U74" s="115"/>
      <c r="V74" s="115"/>
      <c r="W74" s="115"/>
      <c r="X74" s="115"/>
      <c r="Y74" s="115"/>
      <c r="Z74" s="115"/>
      <c r="AA74" s="28"/>
    </row>
    <row r="75" spans="1:27">
      <c r="A75" s="111"/>
      <c r="B75" s="115"/>
      <c r="C75" s="109"/>
      <c r="D75" s="115"/>
      <c r="E75" s="120"/>
      <c r="F75" s="15" t="s">
        <v>143</v>
      </c>
      <c r="G75" s="27"/>
      <c r="H75" s="27"/>
      <c r="I75" s="27"/>
      <c r="J75" s="27"/>
      <c r="K75" s="27"/>
      <c r="L75" s="131"/>
      <c r="M75" s="131"/>
      <c r="N75" s="131" t="str">
        <f t="shared" si="0"/>
        <v>0</v>
      </c>
      <c r="O75" s="27"/>
      <c r="P75" s="140"/>
      <c r="Q75" s="122"/>
      <c r="R75" s="122"/>
      <c r="S75" s="95"/>
      <c r="T75" s="101"/>
      <c r="U75" s="115"/>
      <c r="V75" s="115"/>
      <c r="W75" s="115"/>
      <c r="X75" s="115"/>
      <c r="Y75" s="115"/>
      <c r="Z75" s="115"/>
      <c r="AA75" s="28"/>
    </row>
    <row r="76" spans="1:27">
      <c r="A76" s="111"/>
      <c r="B76" s="115"/>
      <c r="C76" s="109"/>
      <c r="D76" s="115"/>
      <c r="E76" s="120"/>
      <c r="F76" s="15" t="s">
        <v>144</v>
      </c>
      <c r="G76" s="27"/>
      <c r="H76" s="27"/>
      <c r="I76" s="27"/>
      <c r="J76" s="27"/>
      <c r="K76" s="27"/>
      <c r="L76" s="131"/>
      <c r="M76" s="131"/>
      <c r="N76" s="131" t="str">
        <f t="shared" si="0"/>
        <v>0</v>
      </c>
      <c r="O76" s="27"/>
      <c r="P76" s="140"/>
      <c r="Q76" s="122"/>
      <c r="R76" s="122"/>
      <c r="S76" s="95"/>
      <c r="T76" s="101"/>
      <c r="U76" s="115"/>
      <c r="V76" s="115"/>
      <c r="W76" s="115"/>
      <c r="X76" s="115"/>
      <c r="Y76" s="115"/>
      <c r="Z76" s="115"/>
      <c r="AA76" s="28"/>
    </row>
    <row r="77" spans="1:27">
      <c r="A77" s="111"/>
      <c r="B77" s="115"/>
      <c r="C77" s="109"/>
      <c r="D77" s="115"/>
      <c r="E77" s="120"/>
      <c r="F77" s="15" t="s">
        <v>145</v>
      </c>
      <c r="G77" s="27"/>
      <c r="H77" s="27"/>
      <c r="I77" s="27"/>
      <c r="J77" s="27"/>
      <c r="K77" s="27"/>
      <c r="L77" s="131"/>
      <c r="M77" s="131"/>
      <c r="N77" s="131" t="str">
        <f t="shared" si="0"/>
        <v>0</v>
      </c>
      <c r="O77" s="27"/>
      <c r="P77" s="140"/>
      <c r="Q77" s="122"/>
      <c r="R77" s="122"/>
      <c r="S77" s="95"/>
      <c r="T77" s="101"/>
      <c r="U77" s="115"/>
      <c r="V77" s="115"/>
      <c r="W77" s="115"/>
      <c r="X77" s="115"/>
      <c r="Y77" s="115"/>
      <c r="Z77" s="115"/>
      <c r="AA77" s="28"/>
    </row>
    <row r="78" spans="1:27" ht="63" customHeight="1">
      <c r="A78" s="111"/>
      <c r="B78" s="115"/>
      <c r="C78" s="109"/>
      <c r="D78" s="116"/>
      <c r="E78" s="120"/>
      <c r="F78" s="15" t="s">
        <v>146</v>
      </c>
      <c r="G78" s="21"/>
      <c r="H78" s="21"/>
      <c r="I78" s="21"/>
      <c r="J78" s="21"/>
      <c r="K78" s="21"/>
      <c r="L78" s="132"/>
      <c r="M78" s="132"/>
      <c r="N78" s="132" t="str">
        <f t="shared" ref="N78" si="2">IF(M78=TRUE,"1","0")</f>
        <v>0</v>
      </c>
      <c r="O78" s="21"/>
      <c r="P78" s="141"/>
      <c r="Q78" s="123"/>
      <c r="R78" s="123"/>
      <c r="S78" s="96"/>
      <c r="T78" s="102"/>
      <c r="U78" s="116"/>
      <c r="V78" s="116"/>
      <c r="W78" s="116"/>
      <c r="X78" s="116"/>
      <c r="Y78" s="116"/>
      <c r="Z78" s="116"/>
      <c r="AA78" s="32"/>
    </row>
    <row r="79" spans="1:27">
      <c r="A79" s="111"/>
      <c r="B79" s="115"/>
      <c r="C79" s="23"/>
      <c r="D79" s="19"/>
      <c r="E79" s="13"/>
      <c r="F79" s="15"/>
      <c r="G79" s="21"/>
      <c r="H79" s="21"/>
      <c r="I79" s="21"/>
      <c r="J79" s="21"/>
      <c r="K79" s="21"/>
      <c r="L79" s="49"/>
      <c r="M79" s="48"/>
      <c r="N79" s="48"/>
      <c r="O79" s="27"/>
      <c r="P79" s="29"/>
      <c r="Q79" s="38"/>
      <c r="R79" s="38"/>
      <c r="S79" s="71"/>
      <c r="T79" s="72"/>
      <c r="U79" s="39"/>
      <c r="V79" s="39"/>
      <c r="W79" s="39"/>
      <c r="X79" s="39"/>
      <c r="Y79" s="39"/>
      <c r="Z79" s="40"/>
      <c r="AA79" s="81"/>
    </row>
    <row r="80" spans="1:27" ht="15" customHeight="1">
      <c r="A80" s="111"/>
      <c r="B80" s="115"/>
      <c r="C80" s="110" t="s">
        <v>147</v>
      </c>
      <c r="D80" s="114" t="s">
        <v>148</v>
      </c>
      <c r="E80" s="13">
        <v>1</v>
      </c>
      <c r="F80" s="41" t="s">
        <v>149</v>
      </c>
      <c r="G80" s="41"/>
      <c r="H80" s="41"/>
      <c r="I80" s="41"/>
      <c r="J80" s="41"/>
      <c r="K80" s="41"/>
      <c r="L80" s="41"/>
      <c r="M80" s="42" t="b">
        <v>1</v>
      </c>
      <c r="N80" s="42" t="str">
        <f t="shared" si="0"/>
        <v>1</v>
      </c>
      <c r="O80" s="42">
        <f>N80+N81+N85</f>
        <v>3</v>
      </c>
      <c r="P80" s="139">
        <f>O80/3</f>
        <v>1</v>
      </c>
      <c r="Q80" s="121">
        <v>5</v>
      </c>
      <c r="R80" s="121" t="b">
        <f>IF(U89="v",0.6,IF(V89="v",0.7,IF(W89="v",0.8,IF(X89="v",0.9,IF(Y89="v",1)))))</f>
        <v>0</v>
      </c>
      <c r="S80" s="94">
        <v>1</v>
      </c>
      <c r="T80" s="100">
        <f>Q80*S80</f>
        <v>5</v>
      </c>
      <c r="U80" s="114" t="s">
        <v>150</v>
      </c>
      <c r="V80" s="114" t="s">
        <v>151</v>
      </c>
      <c r="W80" s="114" t="s">
        <v>152</v>
      </c>
      <c r="X80" s="114" t="s">
        <v>153</v>
      </c>
      <c r="Y80" s="114" t="s">
        <v>154</v>
      </c>
      <c r="Z80" s="158" t="s">
        <v>281</v>
      </c>
      <c r="AA80" s="157" t="s">
        <v>260</v>
      </c>
    </row>
    <row r="81" spans="1:27">
      <c r="A81" s="111"/>
      <c r="B81" s="115"/>
      <c r="C81" s="111"/>
      <c r="D81" s="115"/>
      <c r="E81" s="120">
        <v>2</v>
      </c>
      <c r="F81" s="41" t="s">
        <v>155</v>
      </c>
      <c r="G81" s="42"/>
      <c r="H81" s="42"/>
      <c r="I81" s="42"/>
      <c r="J81" s="42"/>
      <c r="K81" s="42"/>
      <c r="L81" s="130"/>
      <c r="M81" s="131" t="b">
        <v>1</v>
      </c>
      <c r="N81" s="131" t="str">
        <f t="shared" si="0"/>
        <v>1</v>
      </c>
      <c r="O81" s="43"/>
      <c r="P81" s="140"/>
      <c r="Q81" s="122"/>
      <c r="R81" s="122"/>
      <c r="S81" s="95"/>
      <c r="T81" s="101"/>
      <c r="U81" s="149"/>
      <c r="V81" s="149"/>
      <c r="W81" s="149"/>
      <c r="X81" s="149"/>
      <c r="Y81" s="149"/>
      <c r="Z81" s="115"/>
      <c r="AA81" s="168"/>
    </row>
    <row r="82" spans="1:27">
      <c r="A82" s="111"/>
      <c r="B82" s="115"/>
      <c r="C82" s="111"/>
      <c r="D82" s="115"/>
      <c r="E82" s="120"/>
      <c r="F82" s="15" t="s">
        <v>156</v>
      </c>
      <c r="G82" s="27"/>
      <c r="H82" s="27"/>
      <c r="I82" s="27"/>
      <c r="J82" s="27"/>
      <c r="K82" s="27"/>
      <c r="L82" s="131"/>
      <c r="M82" s="131"/>
      <c r="N82" s="131" t="str">
        <f t="shared" ref="N82:N119" si="3">IF(M82=TRUE,"1","0")</f>
        <v>0</v>
      </c>
      <c r="O82" s="27"/>
      <c r="P82" s="140"/>
      <c r="Q82" s="122"/>
      <c r="R82" s="122"/>
      <c r="S82" s="95"/>
      <c r="T82" s="101"/>
      <c r="U82" s="149"/>
      <c r="V82" s="149"/>
      <c r="W82" s="149"/>
      <c r="X82" s="149"/>
      <c r="Y82" s="149"/>
      <c r="Z82" s="115"/>
      <c r="AA82" s="90" t="s">
        <v>267</v>
      </c>
    </row>
    <row r="83" spans="1:27">
      <c r="A83" s="111"/>
      <c r="B83" s="115"/>
      <c r="C83" s="111"/>
      <c r="D83" s="115"/>
      <c r="E83" s="120"/>
      <c r="F83" s="15" t="s">
        <v>157</v>
      </c>
      <c r="G83" s="27"/>
      <c r="H83" s="27"/>
      <c r="I83" s="27"/>
      <c r="J83" s="27"/>
      <c r="K83" s="27"/>
      <c r="L83" s="131"/>
      <c r="M83" s="131"/>
      <c r="N83" s="131" t="str">
        <f t="shared" si="3"/>
        <v>0</v>
      </c>
      <c r="O83" s="27"/>
      <c r="P83" s="140"/>
      <c r="Q83" s="122"/>
      <c r="R83" s="122"/>
      <c r="S83" s="95"/>
      <c r="T83" s="101"/>
      <c r="U83" s="149"/>
      <c r="V83" s="149"/>
      <c r="W83" s="149"/>
      <c r="X83" s="149"/>
      <c r="Y83" s="149"/>
      <c r="Z83" s="115"/>
      <c r="AA83" s="28"/>
    </row>
    <row r="84" spans="1:27">
      <c r="A84" s="111"/>
      <c r="B84" s="115"/>
      <c r="C84" s="111"/>
      <c r="D84" s="115"/>
      <c r="E84" s="120"/>
      <c r="F84" s="15" t="s">
        <v>158</v>
      </c>
      <c r="G84" s="21"/>
      <c r="H84" s="21"/>
      <c r="I84" s="21"/>
      <c r="J84" s="21"/>
      <c r="K84" s="21"/>
      <c r="L84" s="132"/>
      <c r="M84" s="131"/>
      <c r="N84" s="131" t="str">
        <f t="shared" si="3"/>
        <v>0</v>
      </c>
      <c r="O84" s="27"/>
      <c r="P84" s="140"/>
      <c r="Q84" s="122"/>
      <c r="R84" s="122"/>
      <c r="S84" s="95"/>
      <c r="T84" s="101"/>
      <c r="U84" s="149"/>
      <c r="V84" s="149"/>
      <c r="W84" s="149"/>
      <c r="X84" s="149"/>
      <c r="Y84" s="149"/>
      <c r="Z84" s="115"/>
      <c r="AA84" s="28"/>
    </row>
    <row r="85" spans="1:27">
      <c r="A85" s="111"/>
      <c r="B85" s="115"/>
      <c r="C85" s="111"/>
      <c r="D85" s="115"/>
      <c r="E85" s="120">
        <v>3</v>
      </c>
      <c r="F85" s="15" t="s">
        <v>159</v>
      </c>
      <c r="G85" s="30"/>
      <c r="H85" s="30"/>
      <c r="I85" s="30"/>
      <c r="J85" s="30"/>
      <c r="K85" s="30"/>
      <c r="L85" s="133"/>
      <c r="M85" s="134" t="b">
        <v>1</v>
      </c>
      <c r="N85" s="134" t="str">
        <f t="shared" si="3"/>
        <v>1</v>
      </c>
      <c r="O85" s="27"/>
      <c r="P85" s="140"/>
      <c r="Q85" s="122"/>
      <c r="R85" s="122"/>
      <c r="S85" s="95"/>
      <c r="T85" s="101"/>
      <c r="U85" s="149"/>
      <c r="V85" s="149"/>
      <c r="W85" s="149"/>
      <c r="X85" s="149"/>
      <c r="Y85" s="149"/>
      <c r="Z85" s="115"/>
      <c r="AA85" s="28"/>
    </row>
    <row r="86" spans="1:27">
      <c r="A86" s="111"/>
      <c r="B86" s="115"/>
      <c r="C86" s="111"/>
      <c r="D86" s="115"/>
      <c r="E86" s="120"/>
      <c r="F86" s="41" t="s">
        <v>160</v>
      </c>
      <c r="G86" s="43"/>
      <c r="H86" s="43"/>
      <c r="I86" s="43"/>
      <c r="J86" s="43"/>
      <c r="K86" s="43"/>
      <c r="L86" s="134"/>
      <c r="M86" s="134"/>
      <c r="N86" s="134" t="str">
        <f t="shared" si="3"/>
        <v>0</v>
      </c>
      <c r="O86" s="43"/>
      <c r="P86" s="140"/>
      <c r="Q86" s="122"/>
      <c r="R86" s="122"/>
      <c r="S86" s="95"/>
      <c r="T86" s="101"/>
      <c r="U86" s="149"/>
      <c r="V86" s="149"/>
      <c r="W86" s="149"/>
      <c r="X86" s="149"/>
      <c r="Y86" s="149"/>
      <c r="Z86" s="115"/>
      <c r="AA86" s="28"/>
    </row>
    <row r="87" spans="1:27">
      <c r="A87" s="111"/>
      <c r="B87" s="115"/>
      <c r="C87" s="111"/>
      <c r="D87" s="115"/>
      <c r="E87" s="120"/>
      <c r="F87" s="15" t="s">
        <v>161</v>
      </c>
      <c r="G87" s="27"/>
      <c r="H87" s="27"/>
      <c r="I87" s="27"/>
      <c r="J87" s="27"/>
      <c r="K87" s="27"/>
      <c r="L87" s="134"/>
      <c r="M87" s="134"/>
      <c r="N87" s="134" t="str">
        <f t="shared" si="3"/>
        <v>0</v>
      </c>
      <c r="O87" s="27"/>
      <c r="P87" s="140"/>
      <c r="Q87" s="122"/>
      <c r="R87" s="122"/>
      <c r="S87" s="95"/>
      <c r="T87" s="101"/>
      <c r="U87" s="149"/>
      <c r="V87" s="149"/>
      <c r="W87" s="149"/>
      <c r="X87" s="149"/>
      <c r="Y87" s="149"/>
      <c r="Z87" s="115"/>
      <c r="AA87" s="28"/>
    </row>
    <row r="88" spans="1:27">
      <c r="A88" s="112"/>
      <c r="B88" s="116"/>
      <c r="C88" s="112"/>
      <c r="D88" s="116"/>
      <c r="E88" s="120"/>
      <c r="F88" s="14" t="s">
        <v>162</v>
      </c>
      <c r="G88" s="32"/>
      <c r="H88" s="32"/>
      <c r="I88" s="32"/>
      <c r="J88" s="32"/>
      <c r="K88" s="32"/>
      <c r="L88" s="135"/>
      <c r="M88" s="135"/>
      <c r="N88" s="135" t="str">
        <f t="shared" si="3"/>
        <v>0</v>
      </c>
      <c r="O88" s="32"/>
      <c r="P88" s="141"/>
      <c r="Q88" s="123"/>
      <c r="R88" s="123"/>
      <c r="S88" s="96"/>
      <c r="T88" s="102"/>
      <c r="U88" s="150"/>
      <c r="V88" s="150"/>
      <c r="W88" s="150"/>
      <c r="X88" s="150"/>
      <c r="Y88" s="150"/>
      <c r="Z88" s="116"/>
      <c r="AA88" s="32"/>
    </row>
    <row r="89" spans="1:27">
      <c r="A89" s="18"/>
      <c r="B89" s="19"/>
      <c r="C89" s="18"/>
      <c r="D89" s="19"/>
      <c r="E89" s="13"/>
      <c r="F89" s="14"/>
      <c r="G89" s="32"/>
      <c r="H89" s="32"/>
      <c r="I89" s="32"/>
      <c r="J89" s="32"/>
      <c r="K89" s="32"/>
      <c r="L89" s="51"/>
      <c r="M89" s="50"/>
      <c r="N89" s="50"/>
      <c r="O89" s="28"/>
      <c r="P89" s="29"/>
      <c r="Q89" s="38"/>
      <c r="R89" s="38"/>
      <c r="S89" s="71"/>
      <c r="T89" s="72"/>
      <c r="U89" s="57"/>
      <c r="V89" s="57"/>
      <c r="W89" s="57"/>
      <c r="X89" s="57"/>
      <c r="Y89" s="57"/>
      <c r="Z89" s="40"/>
      <c r="AA89" s="81"/>
    </row>
    <row r="90" spans="1:27">
      <c r="A90" s="110" t="s">
        <v>163</v>
      </c>
      <c r="B90" s="114" t="s">
        <v>164</v>
      </c>
      <c r="C90" s="110" t="s">
        <v>165</v>
      </c>
      <c r="D90" s="114" t="s">
        <v>166</v>
      </c>
      <c r="E90" s="13"/>
      <c r="F90" s="44" t="s">
        <v>167</v>
      </c>
      <c r="G90" s="44"/>
      <c r="H90" s="44"/>
      <c r="I90" s="44"/>
      <c r="J90" s="44"/>
      <c r="K90" s="44"/>
      <c r="L90" s="44"/>
      <c r="M90" s="52"/>
      <c r="N90" s="52"/>
      <c r="O90" s="52">
        <f>N91+N92+N93+N94+N96+N97+N98+N99+N100</f>
        <v>9</v>
      </c>
      <c r="P90" s="139">
        <f>O90/9</f>
        <v>1</v>
      </c>
      <c r="Q90" s="121">
        <v>5</v>
      </c>
      <c r="R90" s="110" t="b">
        <f>IF(U101="v",0.6,IF(V101="v",0.7,IF(W101="v",0.8,IF(X101="v",0.9,IF(Y101="v",1)))))</f>
        <v>0</v>
      </c>
      <c r="S90" s="94">
        <v>1</v>
      </c>
      <c r="T90" s="100">
        <f>Q90*S90</f>
        <v>5</v>
      </c>
      <c r="U90" s="114" t="s">
        <v>168</v>
      </c>
      <c r="V90" s="114" t="s">
        <v>169</v>
      </c>
      <c r="W90" s="114" t="s">
        <v>170</v>
      </c>
      <c r="X90" s="114" t="s">
        <v>171</v>
      </c>
      <c r="Y90" s="114" t="s">
        <v>172</v>
      </c>
      <c r="Z90" s="158" t="s">
        <v>282</v>
      </c>
      <c r="AA90" s="173" t="s">
        <v>265</v>
      </c>
    </row>
    <row r="91" spans="1:27" ht="30" customHeight="1">
      <c r="A91" s="111"/>
      <c r="B91" s="115"/>
      <c r="C91" s="111"/>
      <c r="D91" s="115"/>
      <c r="E91" s="13">
        <v>1</v>
      </c>
      <c r="F91" s="15" t="s">
        <v>173</v>
      </c>
      <c r="G91" s="15"/>
      <c r="H91" s="15"/>
      <c r="I91" s="15"/>
      <c r="J91" s="15"/>
      <c r="K91" s="15"/>
      <c r="L91" s="15"/>
      <c r="M91" s="27" t="b">
        <v>1</v>
      </c>
      <c r="N91" s="27" t="str">
        <f t="shared" si="3"/>
        <v>1</v>
      </c>
      <c r="O91" s="27"/>
      <c r="P91" s="140"/>
      <c r="Q91" s="122"/>
      <c r="R91" s="111"/>
      <c r="S91" s="95"/>
      <c r="T91" s="101"/>
      <c r="U91" s="115"/>
      <c r="V91" s="115"/>
      <c r="W91" s="115"/>
      <c r="X91" s="115"/>
      <c r="Y91" s="115"/>
      <c r="Z91" s="115"/>
      <c r="AA91" s="174"/>
    </row>
    <row r="92" spans="1:27" ht="43.2">
      <c r="A92" s="111"/>
      <c r="B92" s="115"/>
      <c r="C92" s="111"/>
      <c r="D92" s="115"/>
      <c r="E92" s="13">
        <v>2</v>
      </c>
      <c r="F92" s="15" t="s">
        <v>174</v>
      </c>
      <c r="G92" s="15"/>
      <c r="H92" s="15"/>
      <c r="I92" s="15"/>
      <c r="J92" s="15"/>
      <c r="K92" s="15"/>
      <c r="L92" s="15"/>
      <c r="M92" s="27" t="b">
        <v>1</v>
      </c>
      <c r="N92" s="27" t="str">
        <f t="shared" si="3"/>
        <v>1</v>
      </c>
      <c r="O92" s="27"/>
      <c r="P92" s="140"/>
      <c r="Q92" s="122"/>
      <c r="R92" s="111"/>
      <c r="S92" s="95"/>
      <c r="T92" s="101"/>
      <c r="U92" s="115"/>
      <c r="V92" s="115"/>
      <c r="W92" s="115"/>
      <c r="X92" s="115"/>
      <c r="Y92" s="115"/>
      <c r="Z92" s="115"/>
      <c r="AA92" s="28"/>
    </row>
    <row r="93" spans="1:27">
      <c r="A93" s="111"/>
      <c r="B93" s="115"/>
      <c r="C93" s="111"/>
      <c r="D93" s="115"/>
      <c r="E93" s="13">
        <v>3</v>
      </c>
      <c r="F93" s="15" t="s">
        <v>82</v>
      </c>
      <c r="G93" s="15"/>
      <c r="H93" s="15"/>
      <c r="I93" s="15"/>
      <c r="J93" s="15"/>
      <c r="K93" s="15"/>
      <c r="L93" s="15"/>
      <c r="M93" s="27" t="b">
        <v>1</v>
      </c>
      <c r="N93" s="27" t="str">
        <f t="shared" si="3"/>
        <v>1</v>
      </c>
      <c r="O93" s="27"/>
      <c r="P93" s="140"/>
      <c r="Q93" s="122"/>
      <c r="R93" s="111"/>
      <c r="S93" s="95"/>
      <c r="T93" s="101"/>
      <c r="U93" s="115"/>
      <c r="V93" s="115"/>
      <c r="W93" s="115"/>
      <c r="X93" s="115"/>
      <c r="Y93" s="115"/>
      <c r="Z93" s="115"/>
      <c r="AA93" s="28"/>
    </row>
    <row r="94" spans="1:27">
      <c r="A94" s="111"/>
      <c r="B94" s="115"/>
      <c r="C94" s="111"/>
      <c r="D94" s="115"/>
      <c r="E94" s="13">
        <v>4</v>
      </c>
      <c r="F94" s="15" t="s">
        <v>83</v>
      </c>
      <c r="G94" s="15"/>
      <c r="H94" s="15"/>
      <c r="I94" s="15"/>
      <c r="J94" s="15"/>
      <c r="K94" s="15"/>
      <c r="L94" s="15"/>
      <c r="M94" s="27" t="b">
        <v>1</v>
      </c>
      <c r="N94" s="27" t="str">
        <f t="shared" si="3"/>
        <v>1</v>
      </c>
      <c r="O94" s="27"/>
      <c r="P94" s="140"/>
      <c r="Q94" s="122"/>
      <c r="R94" s="111"/>
      <c r="S94" s="95"/>
      <c r="T94" s="101"/>
      <c r="U94" s="115"/>
      <c r="V94" s="115"/>
      <c r="W94" s="115"/>
      <c r="X94" s="115"/>
      <c r="Y94" s="115"/>
      <c r="Z94" s="115"/>
      <c r="AA94" s="28"/>
    </row>
    <row r="95" spans="1:27">
      <c r="A95" s="111"/>
      <c r="B95" s="115"/>
      <c r="C95" s="111"/>
      <c r="D95" s="115"/>
      <c r="E95" s="13"/>
      <c r="F95" s="41" t="s">
        <v>175</v>
      </c>
      <c r="G95" s="41"/>
      <c r="H95" s="41"/>
      <c r="I95" s="41"/>
      <c r="J95" s="41"/>
      <c r="K95" s="41"/>
      <c r="L95" s="41"/>
      <c r="M95" s="43"/>
      <c r="N95" s="27"/>
      <c r="O95" s="43"/>
      <c r="P95" s="140"/>
      <c r="Q95" s="122"/>
      <c r="R95" s="111"/>
      <c r="S95" s="95"/>
      <c r="T95" s="101"/>
      <c r="U95" s="115"/>
      <c r="V95" s="115"/>
      <c r="W95" s="115"/>
      <c r="X95" s="115"/>
      <c r="Y95" s="115"/>
      <c r="Z95" s="115"/>
      <c r="AA95" s="28"/>
    </row>
    <row r="96" spans="1:27">
      <c r="A96" s="111"/>
      <c r="B96" s="115"/>
      <c r="C96" s="111"/>
      <c r="D96" s="115"/>
      <c r="E96" s="13">
        <v>5</v>
      </c>
      <c r="F96" s="15" t="s">
        <v>176</v>
      </c>
      <c r="G96" s="15"/>
      <c r="H96" s="15"/>
      <c r="I96" s="15"/>
      <c r="J96" s="15"/>
      <c r="K96" s="15"/>
      <c r="L96" s="15"/>
      <c r="M96" s="27" t="b">
        <v>1</v>
      </c>
      <c r="N96" s="27" t="str">
        <f t="shared" si="3"/>
        <v>1</v>
      </c>
      <c r="O96" s="27"/>
      <c r="P96" s="140"/>
      <c r="Q96" s="122"/>
      <c r="R96" s="111"/>
      <c r="S96" s="95"/>
      <c r="T96" s="101"/>
      <c r="U96" s="115"/>
      <c r="V96" s="115"/>
      <c r="W96" s="115"/>
      <c r="X96" s="115"/>
      <c r="Y96" s="115"/>
      <c r="Z96" s="115"/>
      <c r="AA96" s="28"/>
    </row>
    <row r="97" spans="1:28" ht="43.2">
      <c r="A97" s="111"/>
      <c r="B97" s="115"/>
      <c r="C97" s="111"/>
      <c r="D97" s="115"/>
      <c r="E97" s="13">
        <v>6</v>
      </c>
      <c r="F97" s="15" t="s">
        <v>177</v>
      </c>
      <c r="G97" s="15"/>
      <c r="H97" s="15"/>
      <c r="I97" s="15"/>
      <c r="J97" s="15"/>
      <c r="K97" s="15"/>
      <c r="L97" s="15"/>
      <c r="M97" s="27" t="b">
        <v>1</v>
      </c>
      <c r="N97" s="27" t="str">
        <f t="shared" si="3"/>
        <v>1</v>
      </c>
      <c r="O97" s="27"/>
      <c r="P97" s="140"/>
      <c r="Q97" s="122"/>
      <c r="R97" s="111"/>
      <c r="S97" s="95"/>
      <c r="T97" s="101"/>
      <c r="U97" s="115"/>
      <c r="V97" s="115"/>
      <c r="W97" s="115"/>
      <c r="X97" s="115"/>
      <c r="Y97" s="115"/>
      <c r="Z97" s="115"/>
      <c r="AA97" s="28"/>
    </row>
    <row r="98" spans="1:28">
      <c r="A98" s="111"/>
      <c r="B98" s="115"/>
      <c r="C98" s="111"/>
      <c r="D98" s="115"/>
      <c r="E98" s="13">
        <v>7</v>
      </c>
      <c r="F98" s="15" t="s">
        <v>82</v>
      </c>
      <c r="G98" s="15"/>
      <c r="H98" s="15"/>
      <c r="I98" s="15"/>
      <c r="J98" s="15"/>
      <c r="K98" s="15"/>
      <c r="L98" s="15"/>
      <c r="M98" s="27" t="b">
        <v>1</v>
      </c>
      <c r="N98" s="27" t="str">
        <f t="shared" si="3"/>
        <v>1</v>
      </c>
      <c r="O98" s="27"/>
      <c r="P98" s="140"/>
      <c r="Q98" s="122"/>
      <c r="R98" s="111"/>
      <c r="S98" s="95"/>
      <c r="T98" s="101"/>
      <c r="U98" s="115"/>
      <c r="V98" s="115"/>
      <c r="W98" s="115"/>
      <c r="X98" s="115"/>
      <c r="Y98" s="115"/>
      <c r="Z98" s="115"/>
      <c r="AA98" s="28"/>
    </row>
    <row r="99" spans="1:28">
      <c r="A99" s="111"/>
      <c r="B99" s="115"/>
      <c r="C99" s="111"/>
      <c r="D99" s="115"/>
      <c r="E99" s="13">
        <v>8</v>
      </c>
      <c r="F99" s="15" t="s">
        <v>83</v>
      </c>
      <c r="G99" s="15"/>
      <c r="H99" s="15"/>
      <c r="I99" s="15"/>
      <c r="J99" s="15"/>
      <c r="K99" s="15"/>
      <c r="L99" s="15"/>
      <c r="M99" s="27" t="b">
        <v>1</v>
      </c>
      <c r="N99" s="27" t="str">
        <f t="shared" si="3"/>
        <v>1</v>
      </c>
      <c r="O99" s="27"/>
      <c r="P99" s="140"/>
      <c r="Q99" s="122"/>
      <c r="R99" s="111"/>
      <c r="S99" s="95"/>
      <c r="T99" s="101"/>
      <c r="U99" s="115"/>
      <c r="V99" s="115"/>
      <c r="W99" s="115"/>
      <c r="X99" s="115"/>
      <c r="Y99" s="115"/>
      <c r="Z99" s="115"/>
      <c r="AA99" s="28"/>
    </row>
    <row r="100" spans="1:28" ht="60.75" customHeight="1">
      <c r="A100" s="111"/>
      <c r="B100" s="115"/>
      <c r="C100" s="111"/>
      <c r="D100" s="116"/>
      <c r="E100" s="13">
        <v>9</v>
      </c>
      <c r="F100" s="15" t="s">
        <v>178</v>
      </c>
      <c r="G100" s="15"/>
      <c r="H100" s="15"/>
      <c r="I100" s="15"/>
      <c r="J100" s="15"/>
      <c r="K100" s="15"/>
      <c r="L100" s="15"/>
      <c r="M100" s="21" t="b">
        <v>1</v>
      </c>
      <c r="N100" s="27" t="str">
        <f t="shared" si="3"/>
        <v>1</v>
      </c>
      <c r="O100" s="21"/>
      <c r="P100" s="141"/>
      <c r="Q100" s="123"/>
      <c r="R100" s="112"/>
      <c r="S100" s="96"/>
      <c r="T100" s="102"/>
      <c r="U100" s="116"/>
      <c r="V100" s="116"/>
      <c r="W100" s="116"/>
      <c r="X100" s="116"/>
      <c r="Y100" s="116"/>
      <c r="Z100" s="116"/>
      <c r="AA100" s="32"/>
    </row>
    <row r="101" spans="1:28">
      <c r="A101" s="111"/>
      <c r="B101" s="115"/>
      <c r="C101" s="18"/>
      <c r="D101" s="19"/>
      <c r="E101" s="13"/>
      <c r="F101" s="15"/>
      <c r="G101" s="15"/>
      <c r="H101" s="15"/>
      <c r="I101" s="15"/>
      <c r="J101" s="15"/>
      <c r="K101" s="15"/>
      <c r="L101" s="15"/>
      <c r="M101" s="27"/>
      <c r="N101" s="27"/>
      <c r="O101" s="27"/>
      <c r="P101" s="29"/>
      <c r="Q101" s="38"/>
      <c r="R101" s="18"/>
      <c r="S101" s="73"/>
      <c r="T101" s="72"/>
      <c r="U101" s="39"/>
      <c r="V101" s="39"/>
      <c r="W101" s="39"/>
      <c r="X101" s="39"/>
      <c r="Y101" s="39"/>
      <c r="Z101" s="40"/>
      <c r="AA101" s="81"/>
    </row>
    <row r="102" spans="1:28" ht="28.8">
      <c r="A102" s="111"/>
      <c r="B102" s="115"/>
      <c r="C102" s="109" t="s">
        <v>179</v>
      </c>
      <c r="D102" s="114" t="s">
        <v>180</v>
      </c>
      <c r="E102" s="120">
        <v>1</v>
      </c>
      <c r="F102" s="45" t="s">
        <v>181</v>
      </c>
      <c r="G102" s="45"/>
      <c r="H102" s="45"/>
      <c r="I102" s="45"/>
      <c r="J102" s="45"/>
      <c r="K102" s="45"/>
      <c r="L102" s="41"/>
      <c r="M102" s="42"/>
      <c r="N102" s="42"/>
      <c r="O102" s="42">
        <f>N103+N104+N105+N106+N107+N108+N114</f>
        <v>6</v>
      </c>
      <c r="P102" s="139">
        <f>O102/7</f>
        <v>0.8571428571428571</v>
      </c>
      <c r="Q102" s="121">
        <v>5</v>
      </c>
      <c r="R102" s="121" t="b">
        <f>IF(U115="v",0.6,IF(V115="v",0.7,IF(W115="v",0.8,IF(X115="v",0.9,IF(Y115="v",1)))))</f>
        <v>0</v>
      </c>
      <c r="S102" s="94">
        <v>0.7</v>
      </c>
      <c r="T102" s="100">
        <f>Q102*S102</f>
        <v>3.5</v>
      </c>
      <c r="U102" s="114" t="s">
        <v>182</v>
      </c>
      <c r="V102" s="114" t="s">
        <v>183</v>
      </c>
      <c r="W102" s="146" t="s">
        <v>184</v>
      </c>
      <c r="X102" s="146" t="s">
        <v>185</v>
      </c>
      <c r="Y102" s="114" t="s">
        <v>186</v>
      </c>
      <c r="Z102" s="158" t="s">
        <v>283</v>
      </c>
      <c r="AA102" s="157" t="s">
        <v>261</v>
      </c>
      <c r="AB102" s="92" t="s">
        <v>287</v>
      </c>
    </row>
    <row r="103" spans="1:28">
      <c r="A103" s="111"/>
      <c r="B103" s="115"/>
      <c r="C103" s="109"/>
      <c r="D103" s="115"/>
      <c r="E103" s="120"/>
      <c r="F103" s="15" t="s">
        <v>187</v>
      </c>
      <c r="G103" s="15"/>
      <c r="H103" s="15"/>
      <c r="I103" s="15"/>
      <c r="J103" s="15"/>
      <c r="K103" s="15"/>
      <c r="L103" s="15"/>
      <c r="M103" s="27" t="b">
        <v>1</v>
      </c>
      <c r="N103" s="27" t="str">
        <f t="shared" si="3"/>
        <v>1</v>
      </c>
      <c r="O103" s="27"/>
      <c r="P103" s="140"/>
      <c r="Q103" s="122"/>
      <c r="R103" s="122"/>
      <c r="S103" s="95"/>
      <c r="T103" s="101"/>
      <c r="U103" s="115"/>
      <c r="V103" s="149"/>
      <c r="W103" s="155"/>
      <c r="X103" s="155"/>
      <c r="Y103" s="115"/>
      <c r="Z103" s="115"/>
      <c r="AA103" s="168"/>
    </row>
    <row r="104" spans="1:28">
      <c r="A104" s="111"/>
      <c r="B104" s="115"/>
      <c r="C104" s="109"/>
      <c r="D104" s="115"/>
      <c r="E104" s="120"/>
      <c r="F104" s="15" t="s">
        <v>188</v>
      </c>
      <c r="G104" s="15"/>
      <c r="H104" s="15"/>
      <c r="I104" s="15"/>
      <c r="J104" s="15"/>
      <c r="K104" s="15"/>
      <c r="L104" s="15"/>
      <c r="M104" s="27" t="b">
        <v>1</v>
      </c>
      <c r="N104" s="27" t="str">
        <f t="shared" si="3"/>
        <v>1</v>
      </c>
      <c r="O104" s="27"/>
      <c r="P104" s="140"/>
      <c r="Q104" s="122"/>
      <c r="R104" s="122"/>
      <c r="S104" s="95"/>
      <c r="T104" s="101"/>
      <c r="U104" s="115"/>
      <c r="V104" s="149"/>
      <c r="W104" s="155"/>
      <c r="X104" s="155"/>
      <c r="Y104" s="115"/>
      <c r="Z104" s="115"/>
      <c r="AA104" s="168"/>
    </row>
    <row r="105" spans="1:28" ht="28.8">
      <c r="A105" s="111"/>
      <c r="B105" s="115"/>
      <c r="C105" s="109"/>
      <c r="D105" s="115"/>
      <c r="E105" s="120"/>
      <c r="F105" s="15" t="s">
        <v>189</v>
      </c>
      <c r="G105" s="15"/>
      <c r="H105" s="15"/>
      <c r="I105" s="15"/>
      <c r="J105" s="15"/>
      <c r="K105" s="15"/>
      <c r="L105" s="15"/>
      <c r="M105" s="27" t="b">
        <v>1</v>
      </c>
      <c r="N105" s="27" t="str">
        <f t="shared" si="3"/>
        <v>1</v>
      </c>
      <c r="O105" s="27"/>
      <c r="P105" s="140"/>
      <c r="Q105" s="122"/>
      <c r="R105" s="122"/>
      <c r="S105" s="95"/>
      <c r="T105" s="101"/>
      <c r="U105" s="115"/>
      <c r="V105" s="149"/>
      <c r="W105" s="155"/>
      <c r="X105" s="155"/>
      <c r="Y105" s="115"/>
      <c r="Z105" s="115"/>
      <c r="AA105" s="89" t="s">
        <v>268</v>
      </c>
    </row>
    <row r="106" spans="1:28">
      <c r="A106" s="111"/>
      <c r="B106" s="115"/>
      <c r="C106" s="109"/>
      <c r="D106" s="115"/>
      <c r="E106" s="13">
        <v>2</v>
      </c>
      <c r="F106" s="41" t="s">
        <v>190</v>
      </c>
      <c r="G106" s="41"/>
      <c r="H106" s="41"/>
      <c r="I106" s="41"/>
      <c r="J106" s="41"/>
      <c r="K106" s="41"/>
      <c r="L106" s="41"/>
      <c r="M106" s="43" t="b">
        <v>1</v>
      </c>
      <c r="N106" s="43" t="str">
        <f t="shared" si="3"/>
        <v>1</v>
      </c>
      <c r="O106" s="43"/>
      <c r="P106" s="140"/>
      <c r="Q106" s="122"/>
      <c r="R106" s="122"/>
      <c r="S106" s="95"/>
      <c r="T106" s="101"/>
      <c r="U106" s="115"/>
      <c r="V106" s="149"/>
      <c r="W106" s="155"/>
      <c r="X106" s="155"/>
      <c r="Y106" s="115"/>
      <c r="Z106" s="115"/>
      <c r="AA106" s="28"/>
    </row>
    <row r="107" spans="1:28">
      <c r="A107" s="111"/>
      <c r="B107" s="115"/>
      <c r="C107" s="109"/>
      <c r="D107" s="115"/>
      <c r="E107" s="13">
        <v>3</v>
      </c>
      <c r="F107" s="46" t="s">
        <v>191</v>
      </c>
      <c r="G107" s="46"/>
      <c r="H107" s="46"/>
      <c r="I107" s="46"/>
      <c r="J107" s="46"/>
      <c r="K107" s="46"/>
      <c r="L107" s="46"/>
      <c r="M107" s="53" t="b">
        <v>1</v>
      </c>
      <c r="N107" s="53" t="str">
        <f t="shared" si="3"/>
        <v>1</v>
      </c>
      <c r="O107" s="53"/>
      <c r="P107" s="140"/>
      <c r="Q107" s="122"/>
      <c r="R107" s="122"/>
      <c r="S107" s="95"/>
      <c r="T107" s="101"/>
      <c r="U107" s="115"/>
      <c r="V107" s="149"/>
      <c r="W107" s="155"/>
      <c r="X107" s="155"/>
      <c r="Y107" s="115"/>
      <c r="Z107" s="115"/>
      <c r="AA107" s="28"/>
    </row>
    <row r="108" spans="1:28">
      <c r="A108" s="111"/>
      <c r="B108" s="115"/>
      <c r="C108" s="109"/>
      <c r="D108" s="115"/>
      <c r="E108" s="121">
        <v>4</v>
      </c>
      <c r="F108" s="41" t="s">
        <v>192</v>
      </c>
      <c r="G108" s="42"/>
      <c r="H108" s="42"/>
      <c r="I108" s="42"/>
      <c r="J108" s="42"/>
      <c r="K108" s="42"/>
      <c r="L108" s="136"/>
      <c r="M108" s="131" t="b">
        <v>0</v>
      </c>
      <c r="N108" s="43" t="str">
        <f t="shared" si="3"/>
        <v>0</v>
      </c>
      <c r="O108" s="43"/>
      <c r="P108" s="140"/>
      <c r="Q108" s="122"/>
      <c r="R108" s="122"/>
      <c r="S108" s="95"/>
      <c r="T108" s="101"/>
      <c r="U108" s="115"/>
      <c r="V108" s="149"/>
      <c r="W108" s="155"/>
      <c r="X108" s="155"/>
      <c r="Y108" s="115"/>
      <c r="Z108" s="115"/>
      <c r="AA108" s="28"/>
    </row>
    <row r="109" spans="1:28">
      <c r="A109" s="111"/>
      <c r="B109" s="115"/>
      <c r="C109" s="109"/>
      <c r="D109" s="115"/>
      <c r="E109" s="122"/>
      <c r="F109" s="15" t="s">
        <v>193</v>
      </c>
      <c r="G109" s="27"/>
      <c r="H109" s="27"/>
      <c r="I109" s="27"/>
      <c r="J109" s="27"/>
      <c r="K109" s="27"/>
      <c r="L109" s="137"/>
      <c r="M109" s="131"/>
      <c r="N109" s="27" t="str">
        <f t="shared" si="3"/>
        <v>0</v>
      </c>
      <c r="O109" s="27"/>
      <c r="P109" s="140"/>
      <c r="Q109" s="122"/>
      <c r="R109" s="122"/>
      <c r="S109" s="95"/>
      <c r="T109" s="101"/>
      <c r="U109" s="115"/>
      <c r="V109" s="149"/>
      <c r="W109" s="155"/>
      <c r="X109" s="155"/>
      <c r="Y109" s="115"/>
      <c r="Z109" s="115"/>
      <c r="AA109" s="28"/>
    </row>
    <row r="110" spans="1:28">
      <c r="A110" s="111"/>
      <c r="B110" s="115"/>
      <c r="C110" s="109"/>
      <c r="D110" s="115"/>
      <c r="E110" s="122"/>
      <c r="F110" s="15" t="s">
        <v>194</v>
      </c>
      <c r="G110" s="27"/>
      <c r="H110" s="27"/>
      <c r="I110" s="27"/>
      <c r="J110" s="27"/>
      <c r="K110" s="27"/>
      <c r="L110" s="137"/>
      <c r="M110" s="131"/>
      <c r="N110" s="27" t="str">
        <f t="shared" si="3"/>
        <v>0</v>
      </c>
      <c r="O110" s="27"/>
      <c r="P110" s="140"/>
      <c r="Q110" s="122"/>
      <c r="R110" s="122"/>
      <c r="S110" s="95"/>
      <c r="T110" s="101"/>
      <c r="U110" s="115"/>
      <c r="V110" s="149"/>
      <c r="W110" s="155"/>
      <c r="X110" s="155"/>
      <c r="Y110" s="115"/>
      <c r="Z110" s="115"/>
      <c r="AA110" s="28"/>
    </row>
    <row r="111" spans="1:28">
      <c r="A111" s="111"/>
      <c r="B111" s="115"/>
      <c r="C111" s="109"/>
      <c r="D111" s="115"/>
      <c r="E111" s="122"/>
      <c r="F111" s="15" t="s">
        <v>195</v>
      </c>
      <c r="G111" s="27"/>
      <c r="H111" s="27"/>
      <c r="I111" s="27"/>
      <c r="J111" s="27"/>
      <c r="K111" s="27"/>
      <c r="L111" s="137"/>
      <c r="M111" s="131"/>
      <c r="N111" s="27" t="str">
        <f t="shared" si="3"/>
        <v>0</v>
      </c>
      <c r="O111" s="27"/>
      <c r="P111" s="140"/>
      <c r="Q111" s="122"/>
      <c r="R111" s="122"/>
      <c r="S111" s="95"/>
      <c r="T111" s="101"/>
      <c r="U111" s="115"/>
      <c r="V111" s="149"/>
      <c r="W111" s="155"/>
      <c r="X111" s="155"/>
      <c r="Y111" s="115"/>
      <c r="Z111" s="115"/>
      <c r="AA111" s="28"/>
    </row>
    <row r="112" spans="1:28">
      <c r="A112" s="111"/>
      <c r="B112" s="115"/>
      <c r="C112" s="109"/>
      <c r="D112" s="115"/>
      <c r="E112" s="122"/>
      <c r="F112" s="15" t="s">
        <v>196</v>
      </c>
      <c r="G112" s="27"/>
      <c r="H112" s="27"/>
      <c r="I112" s="27"/>
      <c r="J112" s="27"/>
      <c r="K112" s="27"/>
      <c r="L112" s="137"/>
      <c r="M112" s="131"/>
      <c r="N112" s="27" t="str">
        <f t="shared" si="3"/>
        <v>0</v>
      </c>
      <c r="O112" s="27"/>
      <c r="P112" s="140"/>
      <c r="Q112" s="122"/>
      <c r="R112" s="122"/>
      <c r="S112" s="95"/>
      <c r="T112" s="101"/>
      <c r="U112" s="115"/>
      <c r="V112" s="149"/>
      <c r="W112" s="155"/>
      <c r="X112" s="155"/>
      <c r="Y112" s="115"/>
      <c r="Z112" s="115"/>
      <c r="AA112" s="28"/>
    </row>
    <row r="113" spans="1:28">
      <c r="A113" s="111"/>
      <c r="B113" s="115"/>
      <c r="C113" s="109"/>
      <c r="D113" s="115"/>
      <c r="E113" s="123"/>
      <c r="F113" s="15" t="s">
        <v>197</v>
      </c>
      <c r="G113" s="21"/>
      <c r="H113" s="21"/>
      <c r="I113" s="21"/>
      <c r="J113" s="21"/>
      <c r="K113" s="21"/>
      <c r="L113" s="138"/>
      <c r="M113" s="131"/>
      <c r="N113" s="27" t="str">
        <f t="shared" si="3"/>
        <v>0</v>
      </c>
      <c r="O113" s="27"/>
      <c r="P113" s="140"/>
      <c r="Q113" s="122"/>
      <c r="R113" s="122"/>
      <c r="S113" s="95"/>
      <c r="T113" s="101"/>
      <c r="U113" s="115"/>
      <c r="V113" s="149"/>
      <c r="W113" s="155"/>
      <c r="X113" s="155"/>
      <c r="Y113" s="115"/>
      <c r="Z113" s="115"/>
      <c r="AA113" s="28"/>
    </row>
    <row r="114" spans="1:28" ht="43.2">
      <c r="A114" s="111"/>
      <c r="B114" s="115"/>
      <c r="C114" s="109"/>
      <c r="D114" s="116"/>
      <c r="E114" s="13">
        <v>5</v>
      </c>
      <c r="F114" s="41" t="s">
        <v>198</v>
      </c>
      <c r="G114" s="41"/>
      <c r="H114" s="41"/>
      <c r="I114" s="41"/>
      <c r="J114" s="41"/>
      <c r="K114" s="41"/>
      <c r="L114" s="41"/>
      <c r="M114" s="54" t="b">
        <v>1</v>
      </c>
      <c r="N114" s="54" t="str">
        <f t="shared" si="3"/>
        <v>1</v>
      </c>
      <c r="O114" s="54"/>
      <c r="P114" s="141"/>
      <c r="Q114" s="123"/>
      <c r="R114" s="123"/>
      <c r="S114" s="96"/>
      <c r="T114" s="102"/>
      <c r="U114" s="116"/>
      <c r="V114" s="150"/>
      <c r="W114" s="156"/>
      <c r="X114" s="156"/>
      <c r="Y114" s="116"/>
      <c r="Z114" s="116"/>
      <c r="AA114" s="32"/>
    </row>
    <row r="115" spans="1:28">
      <c r="A115" s="111"/>
      <c r="B115" s="115"/>
      <c r="C115" s="23"/>
      <c r="D115" s="19"/>
      <c r="E115" s="13"/>
      <c r="F115" s="41"/>
      <c r="G115" s="41"/>
      <c r="H115" s="41"/>
      <c r="I115" s="41"/>
      <c r="J115" s="41"/>
      <c r="K115" s="41"/>
      <c r="L115" s="41"/>
      <c r="M115" s="43"/>
      <c r="N115" s="43"/>
      <c r="O115" s="43"/>
      <c r="P115" s="29"/>
      <c r="Q115" s="38"/>
      <c r="R115" s="38"/>
      <c r="S115" s="71"/>
      <c r="T115" s="72"/>
      <c r="U115" s="39"/>
      <c r="V115" s="57"/>
      <c r="W115" s="57"/>
      <c r="X115" s="57"/>
      <c r="Y115" s="39"/>
      <c r="Z115" s="40"/>
      <c r="AA115" s="81"/>
    </row>
    <row r="116" spans="1:28" ht="29.25" customHeight="1">
      <c r="A116" s="111"/>
      <c r="B116" s="115"/>
      <c r="C116" s="110" t="s">
        <v>199</v>
      </c>
      <c r="D116" s="114" t="s">
        <v>200</v>
      </c>
      <c r="E116" s="13">
        <v>1</v>
      </c>
      <c r="F116" s="15" t="s">
        <v>201</v>
      </c>
      <c r="G116" s="15"/>
      <c r="H116" s="15"/>
      <c r="I116" s="15"/>
      <c r="J116" s="15"/>
      <c r="K116" s="15"/>
      <c r="L116" s="15"/>
      <c r="M116" s="30" t="b">
        <v>1</v>
      </c>
      <c r="N116" s="30" t="str">
        <f t="shared" si="3"/>
        <v>1</v>
      </c>
      <c r="O116" s="30">
        <f>N116+N117+N118+N119</f>
        <v>4</v>
      </c>
      <c r="P116" s="139">
        <f>O116/4</f>
        <v>1</v>
      </c>
      <c r="Q116" s="121">
        <v>10</v>
      </c>
      <c r="R116" s="121" t="b">
        <f>IF(U120="v",0.6,IF(V120="v",0.7,IF(W120="v",0.8,IF(X120="v",0.9,IF(Y120="v",1)))))</f>
        <v>0</v>
      </c>
      <c r="S116" s="74"/>
      <c r="T116" s="100">
        <f>Q116*S117</f>
        <v>10</v>
      </c>
      <c r="U116" s="114" t="s">
        <v>168</v>
      </c>
      <c r="V116" s="114" t="s">
        <v>202</v>
      </c>
      <c r="W116" s="114" t="s">
        <v>203</v>
      </c>
      <c r="X116" s="114" t="s">
        <v>204</v>
      </c>
      <c r="Y116" s="114" t="s">
        <v>205</v>
      </c>
      <c r="Z116" s="158" t="s">
        <v>284</v>
      </c>
      <c r="AA116" s="31" t="s">
        <v>238</v>
      </c>
    </row>
    <row r="117" spans="1:28" ht="28.8">
      <c r="A117" s="111"/>
      <c r="B117" s="115"/>
      <c r="C117" s="111"/>
      <c r="D117" s="115"/>
      <c r="E117" s="13">
        <v>2</v>
      </c>
      <c r="F117" s="15" t="s">
        <v>206</v>
      </c>
      <c r="G117" s="15"/>
      <c r="H117" s="15"/>
      <c r="I117" s="15"/>
      <c r="J117" s="15"/>
      <c r="K117" s="15"/>
      <c r="L117" s="15"/>
      <c r="M117" s="27" t="b">
        <v>1</v>
      </c>
      <c r="N117" s="27" t="str">
        <f t="shared" si="3"/>
        <v>1</v>
      </c>
      <c r="O117" s="27"/>
      <c r="P117" s="140"/>
      <c r="Q117" s="122"/>
      <c r="R117" s="122"/>
      <c r="S117" s="71">
        <v>1</v>
      </c>
      <c r="T117" s="101"/>
      <c r="U117" s="115"/>
      <c r="V117" s="115"/>
      <c r="W117" s="115"/>
      <c r="X117" s="149"/>
      <c r="Y117" s="149"/>
      <c r="Z117" s="115"/>
      <c r="AA117" s="28"/>
    </row>
    <row r="118" spans="1:28">
      <c r="A118" s="111"/>
      <c r="B118" s="115"/>
      <c r="C118" s="111"/>
      <c r="D118" s="115"/>
      <c r="E118" s="13">
        <v>3</v>
      </c>
      <c r="F118" s="15" t="s">
        <v>207</v>
      </c>
      <c r="G118" s="15"/>
      <c r="H118" s="15"/>
      <c r="I118" s="15"/>
      <c r="J118" s="15"/>
      <c r="K118" s="15"/>
      <c r="L118" s="15"/>
      <c r="M118" s="27" t="b">
        <v>1</v>
      </c>
      <c r="N118" s="27" t="str">
        <f t="shared" si="3"/>
        <v>1</v>
      </c>
      <c r="O118" s="27"/>
      <c r="P118" s="140"/>
      <c r="Q118" s="122"/>
      <c r="R118" s="122"/>
      <c r="S118" s="71"/>
      <c r="T118" s="101"/>
      <c r="U118" s="115"/>
      <c r="V118" s="115"/>
      <c r="W118" s="115"/>
      <c r="X118" s="149"/>
      <c r="Y118" s="149"/>
      <c r="Z118" s="115"/>
      <c r="AA118" s="28"/>
    </row>
    <row r="119" spans="1:28" ht="34.5" customHeight="1">
      <c r="A119" s="112"/>
      <c r="B119" s="116"/>
      <c r="C119" s="112"/>
      <c r="D119" s="116"/>
      <c r="E119" s="13">
        <v>4</v>
      </c>
      <c r="F119" s="15" t="s">
        <v>208</v>
      </c>
      <c r="G119" s="15"/>
      <c r="H119" s="15"/>
      <c r="I119" s="15"/>
      <c r="J119" s="15"/>
      <c r="K119" s="15"/>
      <c r="L119" s="15"/>
      <c r="M119" s="21" t="b">
        <v>1</v>
      </c>
      <c r="N119" s="21" t="str">
        <f t="shared" si="3"/>
        <v>1</v>
      </c>
      <c r="O119" s="21"/>
      <c r="P119" s="141"/>
      <c r="Q119" s="123"/>
      <c r="R119" s="123"/>
      <c r="S119" s="75"/>
      <c r="T119" s="102"/>
      <c r="U119" s="116"/>
      <c r="V119" s="116"/>
      <c r="W119" s="116"/>
      <c r="X119" s="150"/>
      <c r="Y119" s="150"/>
      <c r="Z119" s="116"/>
      <c r="AA119" s="32"/>
    </row>
    <row r="120" spans="1:28">
      <c r="A120" s="18"/>
      <c r="B120" s="19"/>
      <c r="C120" s="25"/>
      <c r="D120" s="19"/>
      <c r="E120" s="13"/>
      <c r="F120" s="15"/>
      <c r="G120" s="15"/>
      <c r="H120" s="15"/>
      <c r="I120" s="15"/>
      <c r="J120" s="15"/>
      <c r="K120" s="15"/>
      <c r="L120" s="15"/>
      <c r="M120" s="27"/>
      <c r="N120" s="27"/>
      <c r="O120" s="27"/>
      <c r="P120" s="29"/>
      <c r="Q120" s="38"/>
      <c r="R120" s="38"/>
      <c r="S120" s="71"/>
      <c r="T120" s="72"/>
      <c r="U120" s="39"/>
      <c r="V120" s="39"/>
      <c r="W120" s="39"/>
      <c r="X120" s="57"/>
      <c r="Y120" s="57"/>
      <c r="Z120" s="40"/>
      <c r="AA120" s="81"/>
    </row>
    <row r="121" spans="1:28" ht="73.5" customHeight="1">
      <c r="A121" s="110" t="s">
        <v>209</v>
      </c>
      <c r="B121" s="114" t="s">
        <v>210</v>
      </c>
      <c r="C121" s="110" t="s">
        <v>211</v>
      </c>
      <c r="D121" s="114" t="s">
        <v>212</v>
      </c>
      <c r="E121" s="13">
        <v>1</v>
      </c>
      <c r="F121" s="14" t="s">
        <v>213</v>
      </c>
      <c r="G121" s="14"/>
      <c r="H121" s="14"/>
      <c r="I121" s="14"/>
      <c r="J121" s="14"/>
      <c r="K121" s="14"/>
      <c r="L121" s="14"/>
      <c r="M121" s="31" t="b">
        <v>1</v>
      </c>
      <c r="N121" s="31" t="str">
        <f t="shared" ref="N121:N127" si="4">IF(M121=TRUE,"1","0")</f>
        <v>1</v>
      </c>
      <c r="O121" s="31">
        <f>N121+N122</f>
        <v>2</v>
      </c>
      <c r="P121" s="139">
        <f>O121/2</f>
        <v>1</v>
      </c>
      <c r="Q121" s="121">
        <v>5</v>
      </c>
      <c r="R121" s="121" t="b">
        <f>IF(U123="v",0.6,IF(V123="v",0.7,IF(W123="v",0.8,IF(X123="v",0.9,IF(Y123="v",1)))))</f>
        <v>0</v>
      </c>
      <c r="S121" s="94">
        <v>0.7</v>
      </c>
      <c r="T121" s="100">
        <f>Q121*S121</f>
        <v>3.5</v>
      </c>
      <c r="U121" s="114" t="s">
        <v>214</v>
      </c>
      <c r="V121" s="114" t="s">
        <v>215</v>
      </c>
      <c r="W121" s="157" t="s">
        <v>216</v>
      </c>
      <c r="X121" s="114" t="s">
        <v>217</v>
      </c>
      <c r="Y121" s="152" t="s">
        <v>218</v>
      </c>
      <c r="Z121" s="158" t="s">
        <v>285</v>
      </c>
      <c r="AA121" s="86" t="s">
        <v>239</v>
      </c>
      <c r="AB121" s="92" t="s">
        <v>287</v>
      </c>
    </row>
    <row r="122" spans="1:28" ht="36.75" customHeight="1">
      <c r="A122" s="111"/>
      <c r="B122" s="115"/>
      <c r="C122" s="112"/>
      <c r="D122" s="116"/>
      <c r="E122" s="13">
        <v>2</v>
      </c>
      <c r="F122" s="15" t="s">
        <v>219</v>
      </c>
      <c r="G122" s="15"/>
      <c r="H122" s="15"/>
      <c r="I122" s="15"/>
      <c r="J122" s="15"/>
      <c r="K122" s="15"/>
      <c r="L122" s="15"/>
      <c r="M122" s="21" t="b">
        <v>1</v>
      </c>
      <c r="N122" s="21" t="str">
        <f t="shared" si="4"/>
        <v>1</v>
      </c>
      <c r="O122" s="21"/>
      <c r="P122" s="141"/>
      <c r="Q122" s="123"/>
      <c r="R122" s="123"/>
      <c r="S122" s="96"/>
      <c r="T122" s="102"/>
      <c r="U122" s="116"/>
      <c r="V122" s="116"/>
      <c r="W122" s="116"/>
      <c r="X122" s="116"/>
      <c r="Y122" s="154"/>
      <c r="Z122" s="172"/>
      <c r="AA122" s="87" t="s">
        <v>262</v>
      </c>
    </row>
    <row r="123" spans="1:28">
      <c r="A123" s="111"/>
      <c r="B123" s="115"/>
      <c r="C123" s="18"/>
      <c r="D123" s="19"/>
      <c r="E123" s="13"/>
      <c r="F123" s="15"/>
      <c r="G123" s="15"/>
      <c r="H123" s="15"/>
      <c r="I123" s="15"/>
      <c r="J123" s="15"/>
      <c r="K123" s="15"/>
      <c r="L123" s="15"/>
      <c r="M123" s="27"/>
      <c r="N123" s="27"/>
      <c r="O123" s="27"/>
      <c r="P123" s="29"/>
      <c r="Q123" s="38"/>
      <c r="R123" s="38"/>
      <c r="S123" s="71"/>
      <c r="T123" s="72"/>
      <c r="U123" s="39"/>
      <c r="V123" s="57"/>
      <c r="W123" s="57"/>
      <c r="X123" s="57"/>
      <c r="Y123" s="39"/>
      <c r="Z123" s="40"/>
      <c r="AA123" s="81"/>
    </row>
    <row r="124" spans="1:28" ht="43.2">
      <c r="A124" s="111"/>
      <c r="B124" s="115"/>
      <c r="C124" s="111" t="s">
        <v>220</v>
      </c>
      <c r="D124" s="114" t="s">
        <v>221</v>
      </c>
      <c r="E124" s="13">
        <v>1</v>
      </c>
      <c r="F124" s="47" t="s">
        <v>222</v>
      </c>
      <c r="G124" s="47"/>
      <c r="H124" s="47"/>
      <c r="I124" s="47"/>
      <c r="J124" s="47"/>
      <c r="K124" s="47"/>
      <c r="L124" s="47"/>
      <c r="M124" s="55" t="b">
        <v>1</v>
      </c>
      <c r="N124" s="55" t="str">
        <f t="shared" si="4"/>
        <v>1</v>
      </c>
      <c r="O124" s="55">
        <f>N124+N125+N126+N127</f>
        <v>4</v>
      </c>
      <c r="P124" s="139">
        <f>O124/4</f>
        <v>1</v>
      </c>
      <c r="Q124" s="121">
        <v>10</v>
      </c>
      <c r="R124" s="142" t="b">
        <f>IF(U128="v",0.6,IF(V128="v",0.7,IF(W128="v",0.8,IF(X128="v",0.9,IF(Y128="v",1)))))</f>
        <v>0</v>
      </c>
      <c r="S124" s="117">
        <v>1</v>
      </c>
      <c r="T124" s="100">
        <f>Q124*S124</f>
        <v>10</v>
      </c>
      <c r="U124" s="114" t="s">
        <v>223</v>
      </c>
      <c r="V124" s="152" t="s">
        <v>224</v>
      </c>
      <c r="W124" s="114" t="s">
        <v>225</v>
      </c>
      <c r="X124" s="114" t="s">
        <v>226</v>
      </c>
      <c r="Y124" s="114" t="s">
        <v>227</v>
      </c>
      <c r="Z124" s="158" t="s">
        <v>286</v>
      </c>
      <c r="AA124" s="86" t="s">
        <v>240</v>
      </c>
    </row>
    <row r="125" spans="1:28" ht="57.6">
      <c r="A125" s="111"/>
      <c r="B125" s="115"/>
      <c r="C125" s="111"/>
      <c r="D125" s="115"/>
      <c r="E125" s="13">
        <v>2</v>
      </c>
      <c r="F125" s="15" t="s">
        <v>228</v>
      </c>
      <c r="G125" s="15"/>
      <c r="H125" s="15"/>
      <c r="I125" s="15"/>
      <c r="J125" s="15"/>
      <c r="K125" s="15"/>
      <c r="L125" s="15"/>
      <c r="M125" s="27" t="b">
        <v>1</v>
      </c>
      <c r="N125" s="27" t="str">
        <f t="shared" si="4"/>
        <v>1</v>
      </c>
      <c r="O125" s="27"/>
      <c r="P125" s="140"/>
      <c r="Q125" s="122"/>
      <c r="R125" s="143"/>
      <c r="S125" s="118"/>
      <c r="T125" s="101"/>
      <c r="U125" s="115"/>
      <c r="V125" s="153"/>
      <c r="W125" s="115"/>
      <c r="X125" s="115"/>
      <c r="Y125" s="115"/>
      <c r="Z125" s="153"/>
      <c r="AA125" s="88" t="s">
        <v>241</v>
      </c>
    </row>
    <row r="126" spans="1:28" ht="30" customHeight="1">
      <c r="A126" s="111"/>
      <c r="B126" s="115"/>
      <c r="C126" s="111"/>
      <c r="D126" s="115"/>
      <c r="E126" s="13">
        <v>3</v>
      </c>
      <c r="F126" s="15" t="s">
        <v>229</v>
      </c>
      <c r="G126" s="15"/>
      <c r="H126" s="15"/>
      <c r="I126" s="15"/>
      <c r="J126" s="15"/>
      <c r="K126" s="15"/>
      <c r="L126" s="15"/>
      <c r="M126" s="27" t="b">
        <v>1</v>
      </c>
      <c r="N126" s="27" t="str">
        <f t="shared" si="4"/>
        <v>1</v>
      </c>
      <c r="O126" s="27"/>
      <c r="P126" s="140"/>
      <c r="Q126" s="122"/>
      <c r="R126" s="143"/>
      <c r="S126" s="118"/>
      <c r="T126" s="101"/>
      <c r="U126" s="115"/>
      <c r="V126" s="153"/>
      <c r="W126" s="115"/>
      <c r="X126" s="115"/>
      <c r="Y126" s="115"/>
      <c r="Z126" s="153"/>
      <c r="AA126" s="28"/>
    </row>
    <row r="127" spans="1:28" ht="31.5" customHeight="1">
      <c r="A127" s="112"/>
      <c r="B127" s="116"/>
      <c r="C127" s="112"/>
      <c r="D127" s="116"/>
      <c r="E127" s="13">
        <v>4</v>
      </c>
      <c r="F127" s="47" t="s">
        <v>230</v>
      </c>
      <c r="G127" s="47"/>
      <c r="H127" s="47"/>
      <c r="I127" s="47"/>
      <c r="J127" s="47"/>
      <c r="K127" s="47"/>
      <c r="L127" s="47"/>
      <c r="M127" s="56" t="b">
        <v>1</v>
      </c>
      <c r="N127" s="56" t="str">
        <f t="shared" si="4"/>
        <v>1</v>
      </c>
      <c r="O127" s="56"/>
      <c r="P127" s="141"/>
      <c r="Q127" s="123"/>
      <c r="R127" s="144"/>
      <c r="S127" s="119"/>
      <c r="T127" s="102"/>
      <c r="U127" s="116"/>
      <c r="V127" s="154"/>
      <c r="W127" s="116"/>
      <c r="X127" s="116"/>
      <c r="Y127" s="116"/>
      <c r="Z127" s="154"/>
      <c r="AA127" s="32"/>
    </row>
    <row r="128" spans="1:28">
      <c r="A128" s="11"/>
      <c r="B128" s="12"/>
      <c r="C128" s="11"/>
      <c r="D128" s="12"/>
      <c r="E128" s="13"/>
      <c r="F128" s="47"/>
      <c r="G128" s="47"/>
      <c r="H128" s="47"/>
      <c r="I128" s="47"/>
      <c r="J128" s="47"/>
      <c r="K128" s="47"/>
      <c r="L128" s="47"/>
      <c r="M128" s="47"/>
      <c r="N128" s="47"/>
      <c r="O128" s="47"/>
      <c r="P128" s="26"/>
      <c r="Q128" s="13"/>
      <c r="R128" s="13"/>
      <c r="S128" s="69"/>
      <c r="T128" s="70"/>
      <c r="U128" s="35"/>
      <c r="V128" s="35"/>
      <c r="W128" s="35"/>
      <c r="X128" s="35"/>
      <c r="Y128" s="35"/>
      <c r="Z128" s="40"/>
      <c r="AA128" s="81"/>
    </row>
    <row r="129" spans="1:25">
      <c r="A129" s="4"/>
      <c r="B129" s="4"/>
      <c r="C129" s="4"/>
      <c r="D129" s="8"/>
      <c r="E129" s="6"/>
      <c r="Q129" s="58">
        <f>SUM(Q7:Q127)</f>
        <v>100</v>
      </c>
      <c r="T129" s="59">
        <f>SUM(T7:T127)</f>
        <v>92</v>
      </c>
      <c r="U129" s="1"/>
      <c r="V129" s="1"/>
      <c r="W129" s="1"/>
      <c r="X129" s="1"/>
      <c r="Y129" s="1"/>
    </row>
    <row r="130" spans="1:25">
      <c r="A130" s="4"/>
      <c r="B130" s="4"/>
      <c r="C130" s="4"/>
      <c r="D130" s="8"/>
      <c r="E130" s="6"/>
      <c r="Q130" s="60"/>
      <c r="T130" s="61"/>
    </row>
    <row r="131" spans="1:25">
      <c r="A131" s="4"/>
      <c r="B131" s="4"/>
      <c r="C131" s="4"/>
      <c r="D131" s="8"/>
      <c r="E131" s="6"/>
      <c r="Q131" s="60"/>
      <c r="T131" s="61"/>
    </row>
    <row r="132" spans="1:25">
      <c r="T132" s="62" t="s">
        <v>231</v>
      </c>
      <c r="U132" s="63" t="s">
        <v>1</v>
      </c>
      <c r="V132" s="64" t="s">
        <v>232</v>
      </c>
    </row>
    <row r="133" spans="1:25">
      <c r="T133" s="68">
        <v>1</v>
      </c>
      <c r="U133" s="65" t="s">
        <v>233</v>
      </c>
      <c r="V133" s="66">
        <f>SUM(T7:T40)</f>
        <v>22.5</v>
      </c>
    </row>
    <row r="134" spans="1:25">
      <c r="T134" s="68">
        <v>2</v>
      </c>
      <c r="U134" s="65" t="s">
        <v>234</v>
      </c>
      <c r="V134" s="66">
        <f>SUM(T42:T55)</f>
        <v>15</v>
      </c>
    </row>
    <row r="135" spans="1:25">
      <c r="T135" s="68">
        <v>3</v>
      </c>
      <c r="U135" s="65" t="s">
        <v>235</v>
      </c>
      <c r="V135" s="66">
        <f>SUM(T57:T88)</f>
        <v>22.5</v>
      </c>
    </row>
    <row r="136" spans="1:25">
      <c r="A136" s="4"/>
      <c r="B136" s="4"/>
      <c r="C136" s="4"/>
      <c r="D136" s="8"/>
      <c r="E136" s="6"/>
      <c r="T136" s="68">
        <v>4</v>
      </c>
      <c r="U136" s="65" t="s">
        <v>236</v>
      </c>
      <c r="V136" s="66">
        <f>SUM(T90:T119)</f>
        <v>18.5</v>
      </c>
    </row>
    <row r="137" spans="1:25">
      <c r="A137" s="4"/>
      <c r="B137" s="4"/>
      <c r="C137" s="4"/>
      <c r="D137" s="8"/>
      <c r="E137" s="6"/>
      <c r="T137" s="68">
        <v>5</v>
      </c>
      <c r="U137" s="65" t="s">
        <v>237</v>
      </c>
      <c r="V137" s="66">
        <f>SUM(T121:T127)</f>
        <v>13.5</v>
      </c>
    </row>
    <row r="138" spans="1:25">
      <c r="A138" s="4"/>
      <c r="B138" s="4"/>
      <c r="C138" s="4"/>
      <c r="D138" s="8"/>
      <c r="E138" s="6"/>
      <c r="Q138" s="60"/>
      <c r="T138" s="61"/>
      <c r="V138" s="67">
        <f>SUM(V133:V137)</f>
        <v>92</v>
      </c>
    </row>
    <row r="139" spans="1:25">
      <c r="A139" s="4"/>
      <c r="B139" s="4"/>
      <c r="C139" s="4"/>
      <c r="D139" s="8"/>
      <c r="E139" s="6"/>
      <c r="Q139" s="60"/>
      <c r="T139" s="61"/>
    </row>
    <row r="140" spans="1:25">
      <c r="A140" s="4"/>
      <c r="B140" s="4"/>
      <c r="C140" s="4"/>
      <c r="D140" s="8"/>
      <c r="E140" s="6"/>
      <c r="Q140" s="60"/>
      <c r="T140" s="61"/>
    </row>
    <row r="141" spans="1:25">
      <c r="A141" s="4"/>
      <c r="B141" s="4"/>
      <c r="C141" s="4"/>
      <c r="D141" s="8"/>
      <c r="E141" s="6"/>
      <c r="Q141" s="60"/>
      <c r="T141" s="61"/>
    </row>
    <row r="142" spans="1:25">
      <c r="A142" s="4"/>
      <c r="B142" s="4"/>
      <c r="C142" s="4"/>
      <c r="D142" s="8"/>
      <c r="E142" s="6"/>
      <c r="Q142" s="60"/>
      <c r="T142" s="61"/>
    </row>
    <row r="143" spans="1:25">
      <c r="A143" s="4"/>
      <c r="B143" s="4"/>
      <c r="C143" s="4"/>
      <c r="D143" s="8"/>
      <c r="E143" s="6"/>
      <c r="Q143" s="60"/>
      <c r="T143" s="61"/>
    </row>
    <row r="144" spans="1:25">
      <c r="A144" s="4"/>
      <c r="B144" s="4"/>
      <c r="C144" s="4"/>
      <c r="D144" s="8"/>
      <c r="E144" s="6"/>
      <c r="Q144" s="60"/>
      <c r="T144" s="61"/>
    </row>
    <row r="145" spans="1:20">
      <c r="A145" s="4"/>
      <c r="B145" s="4"/>
      <c r="C145" s="4"/>
      <c r="D145" s="8"/>
      <c r="E145" s="6"/>
      <c r="Q145" s="60"/>
      <c r="T145" s="61"/>
    </row>
    <row r="146" spans="1:20">
      <c r="A146" s="4"/>
      <c r="B146" s="4"/>
      <c r="C146" s="4"/>
      <c r="D146" s="8"/>
      <c r="E146" s="6"/>
      <c r="Q146" s="60"/>
      <c r="T146" s="61"/>
    </row>
    <row r="147" spans="1:20">
      <c r="A147" s="4"/>
      <c r="B147" s="4"/>
      <c r="C147" s="4"/>
      <c r="D147" s="8"/>
      <c r="E147" s="6"/>
      <c r="Q147" s="60"/>
      <c r="T147" s="61"/>
    </row>
    <row r="148" spans="1:20">
      <c r="A148" s="4"/>
      <c r="B148" s="4"/>
      <c r="C148" s="4"/>
      <c r="D148" s="8"/>
      <c r="E148" s="6"/>
      <c r="Q148" s="60"/>
      <c r="T148" s="61"/>
    </row>
    <row r="149" spans="1:20">
      <c r="A149" s="4"/>
      <c r="B149" s="4"/>
      <c r="C149" s="4"/>
      <c r="D149" s="8"/>
      <c r="E149" s="6"/>
      <c r="Q149" s="60"/>
      <c r="T149" s="61"/>
    </row>
    <row r="150" spans="1:20">
      <c r="A150" s="4"/>
      <c r="B150" s="4"/>
      <c r="C150" s="4"/>
      <c r="D150" s="8"/>
      <c r="E150" s="6"/>
      <c r="Q150" s="60"/>
      <c r="T150" s="61"/>
    </row>
    <row r="151" spans="1:20">
      <c r="A151" s="4"/>
      <c r="B151" s="4"/>
      <c r="C151" s="4"/>
      <c r="D151" s="8"/>
      <c r="E151" s="6"/>
      <c r="Q151" s="60"/>
      <c r="T151" s="61"/>
    </row>
    <row r="152" spans="1:20">
      <c r="A152" s="4"/>
      <c r="B152" s="4"/>
      <c r="C152" s="4"/>
      <c r="D152" s="8"/>
      <c r="E152" s="6"/>
      <c r="Q152" s="60"/>
      <c r="T152" s="61"/>
    </row>
    <row r="153" spans="1:20">
      <c r="A153" s="4"/>
      <c r="B153" s="4"/>
      <c r="C153" s="4"/>
      <c r="D153" s="8"/>
      <c r="E153" s="6"/>
      <c r="Q153" s="60"/>
      <c r="T153" s="61"/>
    </row>
    <row r="154" spans="1:20">
      <c r="A154" s="4"/>
      <c r="B154" s="4"/>
      <c r="C154" s="4"/>
      <c r="D154" s="8"/>
      <c r="E154" s="6"/>
      <c r="Q154" s="60"/>
      <c r="T154" s="61"/>
    </row>
    <row r="155" spans="1:20">
      <c r="A155" s="4"/>
      <c r="B155" s="4"/>
      <c r="C155" s="4"/>
      <c r="D155" s="8"/>
      <c r="E155" s="6"/>
      <c r="Q155" s="60"/>
      <c r="T155" s="61"/>
    </row>
    <row r="156" spans="1:20">
      <c r="A156" s="4"/>
      <c r="B156" s="4"/>
      <c r="C156" s="4"/>
      <c r="D156" s="8"/>
      <c r="E156" s="6"/>
      <c r="Q156" s="60"/>
      <c r="T156" s="61"/>
    </row>
    <row r="157" spans="1:20">
      <c r="A157" s="4"/>
      <c r="B157" s="4"/>
      <c r="C157" s="4"/>
      <c r="D157" s="8"/>
      <c r="E157" s="6"/>
      <c r="Q157" s="60"/>
      <c r="T157" s="61"/>
    </row>
    <row r="158" spans="1:20">
      <c r="A158" s="4"/>
      <c r="B158" s="4"/>
      <c r="C158" s="4"/>
      <c r="D158" s="8"/>
      <c r="E158" s="6"/>
      <c r="Q158" s="60"/>
      <c r="T158" s="61"/>
    </row>
    <row r="159" spans="1:20">
      <c r="A159" s="4"/>
      <c r="B159" s="4"/>
      <c r="C159" s="4"/>
      <c r="D159" s="8"/>
      <c r="E159" s="6"/>
      <c r="Q159" s="60"/>
      <c r="T159" s="61"/>
    </row>
    <row r="160" spans="1:20">
      <c r="A160" s="4"/>
      <c r="B160" s="4"/>
      <c r="C160" s="4"/>
      <c r="D160" s="8"/>
      <c r="E160" s="6"/>
      <c r="Q160" s="60"/>
      <c r="T160" s="61"/>
    </row>
    <row r="161" spans="1:20">
      <c r="A161" s="4"/>
      <c r="B161" s="4"/>
      <c r="C161" s="4"/>
      <c r="D161" s="8"/>
      <c r="E161" s="6"/>
      <c r="Q161" s="60"/>
      <c r="T161" s="61"/>
    </row>
    <row r="162" spans="1:20">
      <c r="A162" s="4"/>
      <c r="B162" s="4"/>
      <c r="C162" s="4"/>
      <c r="D162" s="8"/>
      <c r="E162" s="6"/>
      <c r="Q162" s="60"/>
      <c r="T162" s="61"/>
    </row>
    <row r="163" spans="1:20">
      <c r="A163" s="4"/>
      <c r="B163" s="4"/>
      <c r="C163" s="4"/>
      <c r="D163" s="8"/>
      <c r="E163" s="6"/>
      <c r="Q163" s="60"/>
      <c r="T163" s="61"/>
    </row>
    <row r="164" spans="1:20">
      <c r="A164" s="4"/>
      <c r="B164" s="4"/>
      <c r="C164" s="4"/>
      <c r="D164" s="8"/>
      <c r="E164" s="6"/>
      <c r="Q164" s="60"/>
      <c r="T164" s="61"/>
    </row>
    <row r="165" spans="1:20">
      <c r="A165" s="4"/>
      <c r="B165" s="4"/>
      <c r="C165" s="4"/>
      <c r="D165" s="8"/>
      <c r="E165" s="6"/>
      <c r="Q165" s="60"/>
      <c r="T165" s="61"/>
    </row>
    <row r="166" spans="1:20">
      <c r="A166" s="4"/>
      <c r="B166" s="4"/>
      <c r="C166" s="4"/>
      <c r="D166" s="8"/>
      <c r="E166" s="6"/>
      <c r="Q166" s="60"/>
      <c r="T166" s="61"/>
    </row>
    <row r="167" spans="1:20">
      <c r="A167" s="4"/>
      <c r="B167" s="4"/>
      <c r="C167" s="4"/>
      <c r="D167" s="8"/>
      <c r="E167" s="6"/>
      <c r="Q167" s="60"/>
      <c r="T167" s="61"/>
    </row>
    <row r="168" spans="1:20">
      <c r="A168" s="4"/>
      <c r="B168" s="4"/>
      <c r="C168" s="4"/>
      <c r="D168" s="8"/>
      <c r="E168" s="6"/>
      <c r="Q168" s="60"/>
      <c r="T168" s="61"/>
    </row>
    <row r="169" spans="1:20">
      <c r="A169" s="4"/>
      <c r="B169" s="4"/>
      <c r="C169" s="4"/>
      <c r="D169" s="8"/>
      <c r="E169" s="6"/>
      <c r="Q169" s="60"/>
      <c r="T169" s="61"/>
    </row>
    <row r="170" spans="1:20">
      <c r="A170" s="4"/>
      <c r="B170" s="4"/>
      <c r="C170" s="4"/>
      <c r="D170" s="8"/>
      <c r="E170" s="6"/>
      <c r="Q170" s="60"/>
      <c r="T170" s="61"/>
    </row>
    <row r="171" spans="1:20">
      <c r="A171" s="4"/>
      <c r="B171" s="4"/>
      <c r="C171" s="4"/>
      <c r="D171" s="8"/>
      <c r="E171" s="6"/>
      <c r="Q171" s="60"/>
      <c r="T171" s="61"/>
    </row>
    <row r="172" spans="1:20">
      <c r="A172" s="4"/>
      <c r="B172" s="4"/>
      <c r="C172" s="4"/>
      <c r="D172" s="8"/>
      <c r="E172" s="6"/>
      <c r="Q172" s="60"/>
      <c r="T172" s="61"/>
    </row>
    <row r="173" spans="1:20">
      <c r="A173" s="4"/>
      <c r="B173" s="4"/>
      <c r="C173" s="4"/>
      <c r="D173" s="8"/>
      <c r="E173" s="6"/>
      <c r="Q173" s="60"/>
      <c r="T173" s="61"/>
    </row>
    <row r="174" spans="1:20">
      <c r="A174" s="4"/>
      <c r="B174" s="4"/>
      <c r="C174" s="4"/>
      <c r="D174" s="8"/>
      <c r="E174" s="6"/>
      <c r="Q174" s="60"/>
      <c r="T174" s="61"/>
    </row>
    <row r="175" spans="1:20">
      <c r="A175" s="4"/>
      <c r="B175" s="4"/>
      <c r="C175" s="4"/>
      <c r="D175" s="8"/>
      <c r="E175" s="6"/>
      <c r="Q175" s="60"/>
      <c r="T175" s="61"/>
    </row>
    <row r="176" spans="1:20">
      <c r="A176" s="4"/>
      <c r="B176" s="4"/>
      <c r="C176" s="4"/>
      <c r="D176" s="8"/>
      <c r="E176" s="6"/>
      <c r="Q176" s="60"/>
      <c r="T176" s="61"/>
    </row>
    <row r="177" spans="1:20">
      <c r="A177" s="4"/>
      <c r="B177" s="4"/>
      <c r="C177" s="4"/>
      <c r="D177" s="8"/>
      <c r="E177" s="6"/>
      <c r="Q177" s="60"/>
      <c r="T177" s="61"/>
    </row>
    <row r="178" spans="1:20">
      <c r="A178" s="4"/>
      <c r="B178" s="4"/>
      <c r="C178" s="4"/>
      <c r="D178" s="8"/>
      <c r="E178" s="6"/>
      <c r="Q178" s="60"/>
      <c r="T178" s="61"/>
    </row>
    <row r="179" spans="1:20">
      <c r="A179" s="4"/>
      <c r="B179" s="4"/>
      <c r="C179" s="4"/>
      <c r="D179" s="8"/>
      <c r="E179" s="6"/>
      <c r="Q179" s="60"/>
      <c r="T179" s="61"/>
    </row>
    <row r="180" spans="1:20">
      <c r="A180" s="4"/>
      <c r="B180" s="4"/>
      <c r="C180" s="4"/>
      <c r="D180" s="8"/>
      <c r="E180" s="6"/>
      <c r="Q180" s="60"/>
      <c r="T180" s="61"/>
    </row>
    <row r="181" spans="1:20">
      <c r="A181" s="4"/>
      <c r="B181" s="4"/>
      <c r="C181" s="4"/>
      <c r="D181" s="8"/>
      <c r="E181" s="6"/>
      <c r="Q181" s="60"/>
      <c r="T181" s="61"/>
    </row>
    <row r="182" spans="1:20">
      <c r="A182" s="4"/>
      <c r="B182" s="4"/>
      <c r="C182" s="4"/>
      <c r="D182" s="8"/>
      <c r="E182" s="6"/>
      <c r="Q182" s="60"/>
      <c r="T182" s="61"/>
    </row>
    <row r="183" spans="1:20">
      <c r="A183" s="4"/>
      <c r="B183" s="4"/>
      <c r="C183" s="4"/>
      <c r="D183" s="8"/>
      <c r="E183" s="6"/>
      <c r="Q183" s="60"/>
      <c r="T183" s="61"/>
    </row>
    <row r="184" spans="1:20">
      <c r="A184" s="4"/>
      <c r="B184" s="4"/>
      <c r="C184" s="4"/>
      <c r="D184" s="8"/>
      <c r="E184" s="6"/>
      <c r="Q184" s="60"/>
      <c r="T184" s="61"/>
    </row>
    <row r="185" spans="1:20">
      <c r="A185" s="4"/>
      <c r="B185" s="4"/>
      <c r="C185" s="4"/>
      <c r="D185" s="8"/>
      <c r="E185" s="6"/>
      <c r="Q185" s="60"/>
      <c r="T185" s="61"/>
    </row>
    <row r="186" spans="1:20">
      <c r="A186" s="4"/>
      <c r="B186" s="4"/>
      <c r="C186" s="4"/>
      <c r="D186" s="8"/>
      <c r="E186" s="6"/>
      <c r="Q186" s="60"/>
      <c r="T186" s="61"/>
    </row>
    <row r="187" spans="1:20">
      <c r="A187" s="4"/>
      <c r="B187" s="4"/>
      <c r="C187" s="4"/>
      <c r="D187" s="8"/>
      <c r="E187" s="6"/>
      <c r="Q187" s="60"/>
      <c r="T187" s="61"/>
    </row>
    <row r="188" spans="1:20">
      <c r="A188" s="4"/>
      <c r="B188" s="4"/>
      <c r="C188" s="4"/>
      <c r="D188" s="8"/>
      <c r="E188" s="6"/>
      <c r="Q188" s="60"/>
      <c r="T188" s="61"/>
    </row>
    <row r="189" spans="1:20">
      <c r="A189" s="4"/>
      <c r="B189" s="4"/>
      <c r="C189" s="4"/>
      <c r="D189" s="8"/>
      <c r="E189" s="6"/>
      <c r="Q189" s="60"/>
      <c r="T189" s="61"/>
    </row>
  </sheetData>
  <mergeCells count="286">
    <mergeCell ref="AA8:AA9"/>
    <mergeCell ref="AA19:AA20"/>
    <mergeCell ref="AA39:AA40"/>
    <mergeCell ref="AA25:AA26"/>
    <mergeCell ref="AA65:AA66"/>
    <mergeCell ref="AA68:AA70"/>
    <mergeCell ref="AA80:AA81"/>
    <mergeCell ref="AA102:AA104"/>
    <mergeCell ref="Z124:Z127"/>
    <mergeCell ref="Z116:Z119"/>
    <mergeCell ref="Z121:Z122"/>
    <mergeCell ref="AA90:AA91"/>
    <mergeCell ref="A1:Z2"/>
    <mergeCell ref="S7:S16"/>
    <mergeCell ref="S5:S6"/>
    <mergeCell ref="S18:S22"/>
    <mergeCell ref="S24:S27"/>
    <mergeCell ref="S29:S35"/>
    <mergeCell ref="S37:S40"/>
    <mergeCell ref="S42:S46"/>
    <mergeCell ref="Z5:Z6"/>
    <mergeCell ref="Z7:Z16"/>
    <mergeCell ref="Z18:Z22"/>
    <mergeCell ref="Z24:Z27"/>
    <mergeCell ref="Z29:Z35"/>
    <mergeCell ref="Z37:Z40"/>
    <mergeCell ref="Z42:Z46"/>
    <mergeCell ref="P7:P16"/>
    <mergeCell ref="P18:P22"/>
    <mergeCell ref="P24:P27"/>
    <mergeCell ref="P29:P35"/>
    <mergeCell ref="P37:P40"/>
    <mergeCell ref="P42:P46"/>
    <mergeCell ref="E5:E6"/>
    <mergeCell ref="D7:D16"/>
    <mergeCell ref="R5:R6"/>
    <mergeCell ref="S48:S50"/>
    <mergeCell ref="S52:S55"/>
    <mergeCell ref="Z57:Z60"/>
    <mergeCell ref="Z62:Z63"/>
    <mergeCell ref="Z65:Z66"/>
    <mergeCell ref="Z68:Z78"/>
    <mergeCell ref="Z80:Z88"/>
    <mergeCell ref="Z90:Z100"/>
    <mergeCell ref="Z102:Z114"/>
    <mergeCell ref="Z48:Z50"/>
    <mergeCell ref="Z52:Z55"/>
    <mergeCell ref="Y62:Y63"/>
    <mergeCell ref="Y65:Y66"/>
    <mergeCell ref="Y68:Y78"/>
    <mergeCell ref="Y80:Y88"/>
    <mergeCell ref="Y90:Y100"/>
    <mergeCell ref="Y102:Y114"/>
    <mergeCell ref="X62:X63"/>
    <mergeCell ref="X65:X66"/>
    <mergeCell ref="X68:X78"/>
    <mergeCell ref="X80:X88"/>
    <mergeCell ref="X90:X100"/>
    <mergeCell ref="X102:X114"/>
    <mergeCell ref="W62:W63"/>
    <mergeCell ref="Y116:Y119"/>
    <mergeCell ref="Y121:Y122"/>
    <mergeCell ref="Y124:Y127"/>
    <mergeCell ref="Y7:Y16"/>
    <mergeCell ref="Y18:Y22"/>
    <mergeCell ref="Y24:Y27"/>
    <mergeCell ref="Y29:Y35"/>
    <mergeCell ref="Y37:Y40"/>
    <mergeCell ref="Y42:Y46"/>
    <mergeCell ref="Y48:Y50"/>
    <mergeCell ref="Y52:Y55"/>
    <mergeCell ref="Y57:Y60"/>
    <mergeCell ref="X116:X119"/>
    <mergeCell ref="X121:X122"/>
    <mergeCell ref="X124:X127"/>
    <mergeCell ref="X7:X16"/>
    <mergeCell ref="X18:X22"/>
    <mergeCell ref="X24:X27"/>
    <mergeCell ref="X29:X35"/>
    <mergeCell ref="X37:X40"/>
    <mergeCell ref="X42:X46"/>
    <mergeCell ref="X48:X50"/>
    <mergeCell ref="X52:X55"/>
    <mergeCell ref="X57:X60"/>
    <mergeCell ref="W65:W66"/>
    <mergeCell ref="W68:W78"/>
    <mergeCell ref="W80:W88"/>
    <mergeCell ref="W90:W100"/>
    <mergeCell ref="W102:W114"/>
    <mergeCell ref="W116:W119"/>
    <mergeCell ref="W121:W122"/>
    <mergeCell ref="W124:W127"/>
    <mergeCell ref="W7:W16"/>
    <mergeCell ref="W18:W22"/>
    <mergeCell ref="W24:W27"/>
    <mergeCell ref="W29:W35"/>
    <mergeCell ref="W37:W40"/>
    <mergeCell ref="W42:W46"/>
    <mergeCell ref="W48:W50"/>
    <mergeCell ref="W52:W55"/>
    <mergeCell ref="W57:W60"/>
    <mergeCell ref="U121:U122"/>
    <mergeCell ref="U124:U127"/>
    <mergeCell ref="V7:V16"/>
    <mergeCell ref="V18:V22"/>
    <mergeCell ref="V24:V27"/>
    <mergeCell ref="V29:V35"/>
    <mergeCell ref="V37:V40"/>
    <mergeCell ref="V42:V46"/>
    <mergeCell ref="V48:V50"/>
    <mergeCell ref="V52:V55"/>
    <mergeCell ref="V57:V60"/>
    <mergeCell ref="V62:V63"/>
    <mergeCell ref="V65:V66"/>
    <mergeCell ref="V68:V78"/>
    <mergeCell ref="V80:V88"/>
    <mergeCell ref="V90:V100"/>
    <mergeCell ref="V102:V114"/>
    <mergeCell ref="V116:V119"/>
    <mergeCell ref="V121:V122"/>
    <mergeCell ref="V124:V127"/>
    <mergeCell ref="T102:T114"/>
    <mergeCell ref="T116:T119"/>
    <mergeCell ref="T121:T122"/>
    <mergeCell ref="T124:T127"/>
    <mergeCell ref="R57:R60"/>
    <mergeCell ref="R62:R63"/>
    <mergeCell ref="R65:R66"/>
    <mergeCell ref="R68:R78"/>
    <mergeCell ref="U7:U16"/>
    <mergeCell ref="U18:U22"/>
    <mergeCell ref="U24:U27"/>
    <mergeCell ref="U29:U35"/>
    <mergeCell ref="U37:U40"/>
    <mergeCell ref="U42:U46"/>
    <mergeCell ref="U48:U50"/>
    <mergeCell ref="U52:U55"/>
    <mergeCell ref="U57:U60"/>
    <mergeCell ref="U62:U63"/>
    <mergeCell ref="U65:U66"/>
    <mergeCell ref="U68:U78"/>
    <mergeCell ref="U80:U88"/>
    <mergeCell ref="U90:U100"/>
    <mergeCell ref="U102:U114"/>
    <mergeCell ref="U116:U119"/>
    <mergeCell ref="R124:R127"/>
    <mergeCell ref="Q57:Q60"/>
    <mergeCell ref="Q62:Q63"/>
    <mergeCell ref="Q65:Q66"/>
    <mergeCell ref="Q68:Q78"/>
    <mergeCell ref="Q80:Q88"/>
    <mergeCell ref="Q90:Q100"/>
    <mergeCell ref="Q102:Q114"/>
    <mergeCell ref="Q116:Q119"/>
    <mergeCell ref="R80:R88"/>
    <mergeCell ref="R90:R100"/>
    <mergeCell ref="R102:R114"/>
    <mergeCell ref="R116:R119"/>
    <mergeCell ref="R121:R122"/>
    <mergeCell ref="R7:R16"/>
    <mergeCell ref="R18:R22"/>
    <mergeCell ref="R24:R27"/>
    <mergeCell ref="R29:R35"/>
    <mergeCell ref="R37:R40"/>
    <mergeCell ref="R42:R46"/>
    <mergeCell ref="R48:R50"/>
    <mergeCell ref="R52:R55"/>
    <mergeCell ref="P116:P119"/>
    <mergeCell ref="P121:P122"/>
    <mergeCell ref="P124:P127"/>
    <mergeCell ref="Q121:Q122"/>
    <mergeCell ref="Q5:Q6"/>
    <mergeCell ref="Q7:Q16"/>
    <mergeCell ref="Q18:Q22"/>
    <mergeCell ref="Q24:Q27"/>
    <mergeCell ref="Q29:Q35"/>
    <mergeCell ref="Q37:Q40"/>
    <mergeCell ref="Q42:Q46"/>
    <mergeCell ref="Q48:Q50"/>
    <mergeCell ref="Q52:Q55"/>
    <mergeCell ref="Q124:Q127"/>
    <mergeCell ref="L68:L72"/>
    <mergeCell ref="L73:L78"/>
    <mergeCell ref="L81:L84"/>
    <mergeCell ref="L85:L88"/>
    <mergeCell ref="L108:L113"/>
    <mergeCell ref="P48:P50"/>
    <mergeCell ref="P52:P55"/>
    <mergeCell ref="P57:P60"/>
    <mergeCell ref="M68:M72"/>
    <mergeCell ref="M73:M78"/>
    <mergeCell ref="M81:M84"/>
    <mergeCell ref="M85:M88"/>
    <mergeCell ref="M108:M113"/>
    <mergeCell ref="N68:N72"/>
    <mergeCell ref="N73:N78"/>
    <mergeCell ref="N81:N84"/>
    <mergeCell ref="N85:N88"/>
    <mergeCell ref="P62:P63"/>
    <mergeCell ref="P65:P66"/>
    <mergeCell ref="P68:P78"/>
    <mergeCell ref="P80:P88"/>
    <mergeCell ref="P90:P100"/>
    <mergeCell ref="P102:P114"/>
    <mergeCell ref="F5:F6"/>
    <mergeCell ref="C5:D6"/>
    <mergeCell ref="C68:C78"/>
    <mergeCell ref="C80:C88"/>
    <mergeCell ref="C90:C100"/>
    <mergeCell ref="C102:C114"/>
    <mergeCell ref="C116:C119"/>
    <mergeCell ref="C121:C122"/>
    <mergeCell ref="C124:C127"/>
    <mergeCell ref="C62:C63"/>
    <mergeCell ref="S124:S127"/>
    <mergeCell ref="D18:D22"/>
    <mergeCell ref="D24:D27"/>
    <mergeCell ref="D29:D35"/>
    <mergeCell ref="D37:D40"/>
    <mergeCell ref="D42:D46"/>
    <mergeCell ref="D48:D50"/>
    <mergeCell ref="D52:D55"/>
    <mergeCell ref="D57:D60"/>
    <mergeCell ref="D62:D63"/>
    <mergeCell ref="D65:D66"/>
    <mergeCell ref="D68:D78"/>
    <mergeCell ref="D80:D88"/>
    <mergeCell ref="D90:D100"/>
    <mergeCell ref="D102:D114"/>
    <mergeCell ref="D116:D119"/>
    <mergeCell ref="D121:D122"/>
    <mergeCell ref="D124:D127"/>
    <mergeCell ref="E68:E72"/>
    <mergeCell ref="E73:E78"/>
    <mergeCell ref="E81:E84"/>
    <mergeCell ref="E85:E88"/>
    <mergeCell ref="E102:E105"/>
    <mergeCell ref="E108:E113"/>
    <mergeCell ref="A3:Z3"/>
    <mergeCell ref="U5:Y5"/>
    <mergeCell ref="A5:A6"/>
    <mergeCell ref="A7:A40"/>
    <mergeCell ref="A42:A55"/>
    <mergeCell ref="A57:A88"/>
    <mergeCell ref="A90:A119"/>
    <mergeCell ref="A121:A127"/>
    <mergeCell ref="B5:B6"/>
    <mergeCell ref="B7:B40"/>
    <mergeCell ref="B42:B55"/>
    <mergeCell ref="B57:B88"/>
    <mergeCell ref="B90:B119"/>
    <mergeCell ref="B121:B127"/>
    <mergeCell ref="C7:C16"/>
    <mergeCell ref="C18:C22"/>
    <mergeCell ref="C24:C27"/>
    <mergeCell ref="C29:C35"/>
    <mergeCell ref="C37:C40"/>
    <mergeCell ref="C42:C46"/>
    <mergeCell ref="C48:C50"/>
    <mergeCell ref="C52:C55"/>
    <mergeCell ref="C57:C60"/>
    <mergeCell ref="C65:C66"/>
    <mergeCell ref="AA5:AA6"/>
    <mergeCell ref="S57:S60"/>
    <mergeCell ref="S62:S63"/>
    <mergeCell ref="S65:S66"/>
    <mergeCell ref="S68:S78"/>
    <mergeCell ref="S80:S88"/>
    <mergeCell ref="S90:S100"/>
    <mergeCell ref="S102:S114"/>
    <mergeCell ref="S121:S122"/>
    <mergeCell ref="T5:T6"/>
    <mergeCell ref="T7:T16"/>
    <mergeCell ref="T18:T22"/>
    <mergeCell ref="T24:T27"/>
    <mergeCell ref="T29:T35"/>
    <mergeCell ref="T37:T40"/>
    <mergeCell ref="T42:T46"/>
    <mergeCell ref="T48:T50"/>
    <mergeCell ref="T52:T55"/>
    <mergeCell ref="T57:T60"/>
    <mergeCell ref="T62:T63"/>
    <mergeCell ref="T65:T66"/>
    <mergeCell ref="T68:T78"/>
    <mergeCell ref="T80:T88"/>
    <mergeCell ref="T90:T100"/>
  </mergeCells>
  <hyperlinks>
    <hyperlink ref="Z18" r:id="rId1" xr:uid="{73112740-E98E-4BC6-97AB-25BD5A2EEE70}"/>
    <hyperlink ref="Z24" r:id="rId2" xr:uid="{038AF596-C5CA-4A6F-96A3-D8A9A02B11B7}"/>
    <hyperlink ref="Z29" r:id="rId3" xr:uid="{58C878A2-52E0-42ED-A3C7-857ADFB86C59}"/>
    <hyperlink ref="Z37" r:id="rId4" xr:uid="{6FC2C978-4EE4-4A99-B226-54443EB58784}"/>
    <hyperlink ref="Z7" r:id="rId5" xr:uid="{B4E64CC9-F0F2-473B-91AB-997FCC325928}"/>
    <hyperlink ref="Z42" r:id="rId6" xr:uid="{D1F0CDBE-BFCA-49BB-B964-005187508BA0}"/>
    <hyperlink ref="Z48" r:id="rId7" xr:uid="{D023FD14-0D85-4FEB-8F31-F132376E265F}"/>
    <hyperlink ref="Z52" r:id="rId8" xr:uid="{9ED0B228-6D9E-49AE-B3FB-F545CEB0DA21}"/>
    <hyperlink ref="Z57" r:id="rId9" xr:uid="{D938F183-FFFF-4D93-85BC-75761F5FDC29}"/>
    <hyperlink ref="Z62" r:id="rId10" xr:uid="{86C6DE70-56E7-44B8-9FB9-E71ABF0F44FA}"/>
    <hyperlink ref="Z65" r:id="rId11" xr:uid="{7FDB56D4-42EF-495F-97A4-DC5617A93E58}"/>
    <hyperlink ref="Z68" r:id="rId12" xr:uid="{D44019E2-33E0-467B-B92C-A5F7A32CEBF6}"/>
    <hyperlink ref="Z80" r:id="rId13" xr:uid="{5C3DDC0A-9982-4205-8789-0F3092A2825C}"/>
    <hyperlink ref="Z90" r:id="rId14" xr:uid="{0EB58A1B-E4CC-4C9A-9731-2F7092985F4E}"/>
    <hyperlink ref="Z102" r:id="rId15" xr:uid="{DA17D93F-4151-45DB-B3A2-30FCEEEE63E0}"/>
    <hyperlink ref="Z116" r:id="rId16" xr:uid="{ABB83A00-6C13-4AED-9C84-A6E8C0351141}"/>
    <hyperlink ref="Z121" r:id="rId17" xr:uid="{4B8E919D-9F59-4136-A70F-9B006964A387}"/>
    <hyperlink ref="Z124" r:id="rId18" xr:uid="{4FE8C4F4-3A49-41F7-971E-335FAAC36229}"/>
  </hyperlinks>
  <printOptions horizontalCentered="1"/>
  <pageMargins left="0.19685039370078741" right="0.19685039370078741" top="0.39370078740157483" bottom="0.39370078740157483" header="0.31496062992125984" footer="0.31496062992125984"/>
  <pageSetup paperSize="14" scale="105" orientation="landscape" r:id="rId19"/>
  <drawing r:id="rId20"/>
  <legacyDrawing r:id="rId21"/>
  <mc:AlternateContent xmlns:mc="http://schemas.openxmlformats.org/markup-compatibility/2006">
    <mc:Choice Requires="x14">
      <controls>
        <mc:AlternateContent xmlns:mc="http://schemas.openxmlformats.org/markup-compatibility/2006">
          <mc:Choice Requires="x14">
            <control shapeId="1038" r:id="rId22" name="Check Box 14">
              <controlPr defaultSize="0" autoPict="0">
                <anchor moveWithCells="1">
                  <from>
                    <xdr:col>11</xdr:col>
                    <xdr:colOff>137160</xdr:colOff>
                    <xdr:row>5</xdr:row>
                    <xdr:rowOff>182880</xdr:rowOff>
                  </from>
                  <to>
                    <xdr:col>25</xdr:col>
                    <xdr:colOff>533400</xdr:colOff>
                    <xdr:row>6</xdr:row>
                    <xdr:rowOff>213360</xdr:rowOff>
                  </to>
                </anchor>
              </controlPr>
            </control>
          </mc:Choice>
        </mc:AlternateContent>
        <mc:AlternateContent xmlns:mc="http://schemas.openxmlformats.org/markup-compatibility/2006">
          <mc:Choice Requires="x14">
            <control shapeId="1039" r:id="rId23" name="Check Box 15">
              <controlPr defaultSize="0" autoPict="0">
                <anchor moveWithCells="1">
                  <from>
                    <xdr:col>11</xdr:col>
                    <xdr:colOff>137160</xdr:colOff>
                    <xdr:row>6</xdr:row>
                    <xdr:rowOff>182880</xdr:rowOff>
                  </from>
                  <to>
                    <xdr:col>25</xdr:col>
                    <xdr:colOff>533400</xdr:colOff>
                    <xdr:row>7</xdr:row>
                    <xdr:rowOff>22860</xdr:rowOff>
                  </to>
                </anchor>
              </controlPr>
            </control>
          </mc:Choice>
        </mc:AlternateContent>
        <mc:AlternateContent xmlns:mc="http://schemas.openxmlformats.org/markup-compatibility/2006">
          <mc:Choice Requires="x14">
            <control shapeId="1040" r:id="rId24" name="Check Box 16">
              <controlPr defaultSize="0" autoPict="0">
                <anchor moveWithCells="1">
                  <from>
                    <xdr:col>11</xdr:col>
                    <xdr:colOff>137160</xdr:colOff>
                    <xdr:row>7</xdr:row>
                    <xdr:rowOff>182880</xdr:rowOff>
                  </from>
                  <to>
                    <xdr:col>25</xdr:col>
                    <xdr:colOff>533400</xdr:colOff>
                    <xdr:row>9</xdr:row>
                    <xdr:rowOff>22860</xdr:rowOff>
                  </to>
                </anchor>
              </controlPr>
            </control>
          </mc:Choice>
        </mc:AlternateContent>
        <mc:AlternateContent xmlns:mc="http://schemas.openxmlformats.org/markup-compatibility/2006">
          <mc:Choice Requires="x14">
            <control shapeId="1041" r:id="rId25" name="Check Box 17">
              <controlPr defaultSize="0" autoPict="0">
                <anchor moveWithCells="1">
                  <from>
                    <xdr:col>11</xdr:col>
                    <xdr:colOff>137160</xdr:colOff>
                    <xdr:row>8</xdr:row>
                    <xdr:rowOff>182880</xdr:rowOff>
                  </from>
                  <to>
                    <xdr:col>25</xdr:col>
                    <xdr:colOff>533400</xdr:colOff>
                    <xdr:row>10</xdr:row>
                    <xdr:rowOff>22860</xdr:rowOff>
                  </to>
                </anchor>
              </controlPr>
            </control>
          </mc:Choice>
        </mc:AlternateContent>
        <mc:AlternateContent xmlns:mc="http://schemas.openxmlformats.org/markup-compatibility/2006">
          <mc:Choice Requires="x14">
            <control shapeId="1042" r:id="rId26" name="Check Box 18">
              <controlPr defaultSize="0" autoPict="0">
                <anchor moveWithCells="1">
                  <from>
                    <xdr:col>11</xdr:col>
                    <xdr:colOff>137160</xdr:colOff>
                    <xdr:row>9</xdr:row>
                    <xdr:rowOff>182880</xdr:rowOff>
                  </from>
                  <to>
                    <xdr:col>25</xdr:col>
                    <xdr:colOff>533400</xdr:colOff>
                    <xdr:row>11</xdr:row>
                    <xdr:rowOff>22860</xdr:rowOff>
                  </to>
                </anchor>
              </controlPr>
            </control>
          </mc:Choice>
        </mc:AlternateContent>
        <mc:AlternateContent xmlns:mc="http://schemas.openxmlformats.org/markup-compatibility/2006">
          <mc:Choice Requires="x14">
            <control shapeId="1043" r:id="rId27" name="Check Box 19">
              <controlPr defaultSize="0" autoPict="0">
                <anchor moveWithCells="1">
                  <from>
                    <xdr:col>11</xdr:col>
                    <xdr:colOff>137160</xdr:colOff>
                    <xdr:row>10</xdr:row>
                    <xdr:rowOff>182880</xdr:rowOff>
                  </from>
                  <to>
                    <xdr:col>25</xdr:col>
                    <xdr:colOff>533400</xdr:colOff>
                    <xdr:row>12</xdr:row>
                    <xdr:rowOff>22860</xdr:rowOff>
                  </to>
                </anchor>
              </controlPr>
            </control>
          </mc:Choice>
        </mc:AlternateContent>
        <mc:AlternateContent xmlns:mc="http://schemas.openxmlformats.org/markup-compatibility/2006">
          <mc:Choice Requires="x14">
            <control shapeId="1044" r:id="rId28" name="Check Box 20">
              <controlPr defaultSize="0" autoPict="0">
                <anchor moveWithCells="1">
                  <from>
                    <xdr:col>11</xdr:col>
                    <xdr:colOff>137160</xdr:colOff>
                    <xdr:row>11</xdr:row>
                    <xdr:rowOff>182880</xdr:rowOff>
                  </from>
                  <to>
                    <xdr:col>25</xdr:col>
                    <xdr:colOff>533400</xdr:colOff>
                    <xdr:row>13</xdr:row>
                    <xdr:rowOff>22860</xdr:rowOff>
                  </to>
                </anchor>
              </controlPr>
            </control>
          </mc:Choice>
        </mc:AlternateContent>
        <mc:AlternateContent xmlns:mc="http://schemas.openxmlformats.org/markup-compatibility/2006">
          <mc:Choice Requires="x14">
            <control shapeId="1045" r:id="rId29" name="Check Box 21">
              <controlPr defaultSize="0" autoPict="0">
                <anchor moveWithCells="1">
                  <from>
                    <xdr:col>11</xdr:col>
                    <xdr:colOff>137160</xdr:colOff>
                    <xdr:row>12</xdr:row>
                    <xdr:rowOff>182880</xdr:rowOff>
                  </from>
                  <to>
                    <xdr:col>25</xdr:col>
                    <xdr:colOff>533400</xdr:colOff>
                    <xdr:row>14</xdr:row>
                    <xdr:rowOff>22860</xdr:rowOff>
                  </to>
                </anchor>
              </controlPr>
            </control>
          </mc:Choice>
        </mc:AlternateContent>
        <mc:AlternateContent xmlns:mc="http://schemas.openxmlformats.org/markup-compatibility/2006">
          <mc:Choice Requires="x14">
            <control shapeId="1046" r:id="rId30" name="Check Box 22">
              <controlPr defaultSize="0" autoPict="0">
                <anchor moveWithCells="1">
                  <from>
                    <xdr:col>11</xdr:col>
                    <xdr:colOff>137160</xdr:colOff>
                    <xdr:row>13</xdr:row>
                    <xdr:rowOff>182880</xdr:rowOff>
                  </from>
                  <to>
                    <xdr:col>25</xdr:col>
                    <xdr:colOff>533400</xdr:colOff>
                    <xdr:row>15</xdr:row>
                    <xdr:rowOff>22860</xdr:rowOff>
                  </to>
                </anchor>
              </controlPr>
            </control>
          </mc:Choice>
        </mc:AlternateContent>
        <mc:AlternateContent xmlns:mc="http://schemas.openxmlformats.org/markup-compatibility/2006">
          <mc:Choice Requires="x14">
            <control shapeId="1047" r:id="rId31" name="Check Box 23">
              <controlPr defaultSize="0" autoPict="0">
                <anchor moveWithCells="1">
                  <from>
                    <xdr:col>11</xdr:col>
                    <xdr:colOff>137160</xdr:colOff>
                    <xdr:row>14</xdr:row>
                    <xdr:rowOff>182880</xdr:rowOff>
                  </from>
                  <to>
                    <xdr:col>25</xdr:col>
                    <xdr:colOff>533400</xdr:colOff>
                    <xdr:row>16</xdr:row>
                    <xdr:rowOff>22860</xdr:rowOff>
                  </to>
                </anchor>
              </controlPr>
            </control>
          </mc:Choice>
        </mc:AlternateContent>
        <mc:AlternateContent xmlns:mc="http://schemas.openxmlformats.org/markup-compatibility/2006">
          <mc:Choice Requires="x14">
            <control shapeId="1048" r:id="rId32" name="Check Box 24">
              <controlPr defaultSize="0" autoPict="0">
                <anchor moveWithCells="1">
                  <from>
                    <xdr:col>11</xdr:col>
                    <xdr:colOff>137160</xdr:colOff>
                    <xdr:row>6</xdr:row>
                    <xdr:rowOff>182880</xdr:rowOff>
                  </from>
                  <to>
                    <xdr:col>25</xdr:col>
                    <xdr:colOff>533400</xdr:colOff>
                    <xdr:row>7</xdr:row>
                    <xdr:rowOff>22860</xdr:rowOff>
                  </to>
                </anchor>
              </controlPr>
            </control>
          </mc:Choice>
        </mc:AlternateContent>
        <mc:AlternateContent xmlns:mc="http://schemas.openxmlformats.org/markup-compatibility/2006">
          <mc:Choice Requires="x14">
            <control shapeId="1049" r:id="rId33" name="Check Box 25">
              <controlPr defaultSize="0" autoPict="0">
                <anchor moveWithCells="1">
                  <from>
                    <xdr:col>11</xdr:col>
                    <xdr:colOff>137160</xdr:colOff>
                    <xdr:row>7</xdr:row>
                    <xdr:rowOff>182880</xdr:rowOff>
                  </from>
                  <to>
                    <xdr:col>25</xdr:col>
                    <xdr:colOff>533400</xdr:colOff>
                    <xdr:row>9</xdr:row>
                    <xdr:rowOff>22860</xdr:rowOff>
                  </to>
                </anchor>
              </controlPr>
            </control>
          </mc:Choice>
        </mc:AlternateContent>
        <mc:AlternateContent xmlns:mc="http://schemas.openxmlformats.org/markup-compatibility/2006">
          <mc:Choice Requires="x14">
            <control shapeId="1050" r:id="rId34" name="Check Box 26">
              <controlPr defaultSize="0" autoPict="0">
                <anchor moveWithCells="1">
                  <from>
                    <xdr:col>11</xdr:col>
                    <xdr:colOff>137160</xdr:colOff>
                    <xdr:row>8</xdr:row>
                    <xdr:rowOff>182880</xdr:rowOff>
                  </from>
                  <to>
                    <xdr:col>25</xdr:col>
                    <xdr:colOff>533400</xdr:colOff>
                    <xdr:row>10</xdr:row>
                    <xdr:rowOff>22860</xdr:rowOff>
                  </to>
                </anchor>
              </controlPr>
            </control>
          </mc:Choice>
        </mc:AlternateContent>
        <mc:AlternateContent xmlns:mc="http://schemas.openxmlformats.org/markup-compatibility/2006">
          <mc:Choice Requires="x14">
            <control shapeId="1051" r:id="rId35" name="Check Box 27">
              <controlPr defaultSize="0" autoPict="0">
                <anchor moveWithCells="1">
                  <from>
                    <xdr:col>11</xdr:col>
                    <xdr:colOff>137160</xdr:colOff>
                    <xdr:row>9</xdr:row>
                    <xdr:rowOff>182880</xdr:rowOff>
                  </from>
                  <to>
                    <xdr:col>25</xdr:col>
                    <xdr:colOff>533400</xdr:colOff>
                    <xdr:row>11</xdr:row>
                    <xdr:rowOff>22860</xdr:rowOff>
                  </to>
                </anchor>
              </controlPr>
            </control>
          </mc:Choice>
        </mc:AlternateContent>
        <mc:AlternateContent xmlns:mc="http://schemas.openxmlformats.org/markup-compatibility/2006">
          <mc:Choice Requires="x14">
            <control shapeId="1052" r:id="rId36" name="Check Box 28">
              <controlPr defaultSize="0" autoPict="0">
                <anchor moveWithCells="1">
                  <from>
                    <xdr:col>11</xdr:col>
                    <xdr:colOff>137160</xdr:colOff>
                    <xdr:row>10</xdr:row>
                    <xdr:rowOff>182880</xdr:rowOff>
                  </from>
                  <to>
                    <xdr:col>25</xdr:col>
                    <xdr:colOff>533400</xdr:colOff>
                    <xdr:row>12</xdr:row>
                    <xdr:rowOff>22860</xdr:rowOff>
                  </to>
                </anchor>
              </controlPr>
            </control>
          </mc:Choice>
        </mc:AlternateContent>
        <mc:AlternateContent xmlns:mc="http://schemas.openxmlformats.org/markup-compatibility/2006">
          <mc:Choice Requires="x14">
            <control shapeId="1053" r:id="rId37" name="Check Box 29">
              <controlPr defaultSize="0" autoPict="0">
                <anchor moveWithCells="1">
                  <from>
                    <xdr:col>11</xdr:col>
                    <xdr:colOff>137160</xdr:colOff>
                    <xdr:row>11</xdr:row>
                    <xdr:rowOff>182880</xdr:rowOff>
                  </from>
                  <to>
                    <xdr:col>25</xdr:col>
                    <xdr:colOff>533400</xdr:colOff>
                    <xdr:row>13</xdr:row>
                    <xdr:rowOff>22860</xdr:rowOff>
                  </to>
                </anchor>
              </controlPr>
            </control>
          </mc:Choice>
        </mc:AlternateContent>
        <mc:AlternateContent xmlns:mc="http://schemas.openxmlformats.org/markup-compatibility/2006">
          <mc:Choice Requires="x14">
            <control shapeId="1054" r:id="rId38" name="Check Box 30">
              <controlPr defaultSize="0" autoPict="0">
                <anchor moveWithCells="1">
                  <from>
                    <xdr:col>11</xdr:col>
                    <xdr:colOff>137160</xdr:colOff>
                    <xdr:row>12</xdr:row>
                    <xdr:rowOff>182880</xdr:rowOff>
                  </from>
                  <to>
                    <xdr:col>25</xdr:col>
                    <xdr:colOff>533400</xdr:colOff>
                    <xdr:row>14</xdr:row>
                    <xdr:rowOff>22860</xdr:rowOff>
                  </to>
                </anchor>
              </controlPr>
            </control>
          </mc:Choice>
        </mc:AlternateContent>
        <mc:AlternateContent xmlns:mc="http://schemas.openxmlformats.org/markup-compatibility/2006">
          <mc:Choice Requires="x14">
            <control shapeId="1055" r:id="rId39" name="Check Box 31">
              <controlPr defaultSize="0" autoPict="0">
                <anchor moveWithCells="1">
                  <from>
                    <xdr:col>11</xdr:col>
                    <xdr:colOff>137160</xdr:colOff>
                    <xdr:row>13</xdr:row>
                    <xdr:rowOff>182880</xdr:rowOff>
                  </from>
                  <to>
                    <xdr:col>25</xdr:col>
                    <xdr:colOff>533400</xdr:colOff>
                    <xdr:row>15</xdr:row>
                    <xdr:rowOff>22860</xdr:rowOff>
                  </to>
                </anchor>
              </controlPr>
            </control>
          </mc:Choice>
        </mc:AlternateContent>
        <mc:AlternateContent xmlns:mc="http://schemas.openxmlformats.org/markup-compatibility/2006">
          <mc:Choice Requires="x14">
            <control shapeId="1056" r:id="rId40" name="Check Box 32">
              <controlPr defaultSize="0" autoPict="0">
                <anchor moveWithCells="1">
                  <from>
                    <xdr:col>11</xdr:col>
                    <xdr:colOff>137160</xdr:colOff>
                    <xdr:row>14</xdr:row>
                    <xdr:rowOff>182880</xdr:rowOff>
                  </from>
                  <to>
                    <xdr:col>25</xdr:col>
                    <xdr:colOff>533400</xdr:colOff>
                    <xdr:row>16</xdr:row>
                    <xdr:rowOff>22860</xdr:rowOff>
                  </to>
                </anchor>
              </controlPr>
            </control>
          </mc:Choice>
        </mc:AlternateContent>
        <mc:AlternateContent xmlns:mc="http://schemas.openxmlformats.org/markup-compatibility/2006">
          <mc:Choice Requires="x14">
            <control shapeId="1057" r:id="rId41" name="Check Box 33">
              <controlPr defaultSize="0" autoPict="0">
                <anchor moveWithCells="1">
                  <from>
                    <xdr:col>11</xdr:col>
                    <xdr:colOff>137160</xdr:colOff>
                    <xdr:row>16</xdr:row>
                    <xdr:rowOff>182880</xdr:rowOff>
                  </from>
                  <to>
                    <xdr:col>25</xdr:col>
                    <xdr:colOff>533400</xdr:colOff>
                    <xdr:row>18</xdr:row>
                    <xdr:rowOff>22860</xdr:rowOff>
                  </to>
                </anchor>
              </controlPr>
            </control>
          </mc:Choice>
        </mc:AlternateContent>
        <mc:AlternateContent xmlns:mc="http://schemas.openxmlformats.org/markup-compatibility/2006">
          <mc:Choice Requires="x14">
            <control shapeId="1058" r:id="rId42" name="Check Box 34">
              <controlPr defaultSize="0" autoPict="0">
                <anchor moveWithCells="1">
                  <from>
                    <xdr:col>11</xdr:col>
                    <xdr:colOff>137160</xdr:colOff>
                    <xdr:row>18</xdr:row>
                    <xdr:rowOff>76200</xdr:rowOff>
                  </from>
                  <to>
                    <xdr:col>25</xdr:col>
                    <xdr:colOff>533400</xdr:colOff>
                    <xdr:row>18</xdr:row>
                    <xdr:rowOff>289560</xdr:rowOff>
                  </to>
                </anchor>
              </controlPr>
            </control>
          </mc:Choice>
        </mc:AlternateContent>
        <mc:AlternateContent xmlns:mc="http://schemas.openxmlformats.org/markup-compatibility/2006">
          <mc:Choice Requires="x14">
            <control shapeId="1059" r:id="rId43" name="Check Box 35">
              <controlPr defaultSize="0" autoPict="0">
                <anchor moveWithCells="1">
                  <from>
                    <xdr:col>11</xdr:col>
                    <xdr:colOff>137160</xdr:colOff>
                    <xdr:row>19</xdr:row>
                    <xdr:rowOff>0</xdr:rowOff>
                  </from>
                  <to>
                    <xdr:col>25</xdr:col>
                    <xdr:colOff>533400</xdr:colOff>
                    <xdr:row>20</xdr:row>
                    <xdr:rowOff>30480</xdr:rowOff>
                  </to>
                </anchor>
              </controlPr>
            </control>
          </mc:Choice>
        </mc:AlternateContent>
        <mc:AlternateContent xmlns:mc="http://schemas.openxmlformats.org/markup-compatibility/2006">
          <mc:Choice Requires="x14">
            <control shapeId="1060" r:id="rId44" name="Check Box 36">
              <controlPr defaultSize="0" autoPict="0">
                <anchor moveWithCells="1">
                  <from>
                    <xdr:col>11</xdr:col>
                    <xdr:colOff>137160</xdr:colOff>
                    <xdr:row>19</xdr:row>
                    <xdr:rowOff>182880</xdr:rowOff>
                  </from>
                  <to>
                    <xdr:col>25</xdr:col>
                    <xdr:colOff>533400</xdr:colOff>
                    <xdr:row>20</xdr:row>
                    <xdr:rowOff>213360</xdr:rowOff>
                  </to>
                </anchor>
              </controlPr>
            </control>
          </mc:Choice>
        </mc:AlternateContent>
        <mc:AlternateContent xmlns:mc="http://schemas.openxmlformats.org/markup-compatibility/2006">
          <mc:Choice Requires="x14">
            <control shapeId="1063" r:id="rId45" name="Check Box 39">
              <controlPr defaultSize="0" autoPict="0">
                <anchor moveWithCells="1">
                  <from>
                    <xdr:col>11</xdr:col>
                    <xdr:colOff>137160</xdr:colOff>
                    <xdr:row>21</xdr:row>
                    <xdr:rowOff>129540</xdr:rowOff>
                  </from>
                  <to>
                    <xdr:col>25</xdr:col>
                    <xdr:colOff>533400</xdr:colOff>
                    <xdr:row>21</xdr:row>
                    <xdr:rowOff>335280</xdr:rowOff>
                  </to>
                </anchor>
              </controlPr>
            </control>
          </mc:Choice>
        </mc:AlternateContent>
        <mc:AlternateContent xmlns:mc="http://schemas.openxmlformats.org/markup-compatibility/2006">
          <mc:Choice Requires="x14">
            <control shapeId="1064" r:id="rId46" name="Check Box 40">
              <controlPr defaultSize="0" autoPict="0">
                <anchor moveWithCells="1">
                  <from>
                    <xdr:col>11</xdr:col>
                    <xdr:colOff>137160</xdr:colOff>
                    <xdr:row>23</xdr:row>
                    <xdr:rowOff>0</xdr:rowOff>
                  </from>
                  <to>
                    <xdr:col>25</xdr:col>
                    <xdr:colOff>533400</xdr:colOff>
                    <xdr:row>24</xdr:row>
                    <xdr:rowOff>30480</xdr:rowOff>
                  </to>
                </anchor>
              </controlPr>
            </control>
          </mc:Choice>
        </mc:AlternateContent>
        <mc:AlternateContent xmlns:mc="http://schemas.openxmlformats.org/markup-compatibility/2006">
          <mc:Choice Requires="x14">
            <control shapeId="1065" r:id="rId47" name="Check Box 41">
              <controlPr defaultSize="0" autoPict="0">
                <anchor moveWithCells="1">
                  <from>
                    <xdr:col>11</xdr:col>
                    <xdr:colOff>137160</xdr:colOff>
                    <xdr:row>23</xdr:row>
                    <xdr:rowOff>373380</xdr:rowOff>
                  </from>
                  <to>
                    <xdr:col>25</xdr:col>
                    <xdr:colOff>533400</xdr:colOff>
                    <xdr:row>24</xdr:row>
                    <xdr:rowOff>190500</xdr:rowOff>
                  </to>
                </anchor>
              </controlPr>
            </control>
          </mc:Choice>
        </mc:AlternateContent>
        <mc:AlternateContent xmlns:mc="http://schemas.openxmlformats.org/markup-compatibility/2006">
          <mc:Choice Requires="x14">
            <control shapeId="1066" r:id="rId48" name="Check Box 42">
              <controlPr defaultSize="0" autoPict="0">
                <anchor moveWithCells="1">
                  <from>
                    <xdr:col>11</xdr:col>
                    <xdr:colOff>137160</xdr:colOff>
                    <xdr:row>25</xdr:row>
                    <xdr:rowOff>0</xdr:rowOff>
                  </from>
                  <to>
                    <xdr:col>25</xdr:col>
                    <xdr:colOff>533400</xdr:colOff>
                    <xdr:row>25</xdr:row>
                    <xdr:rowOff>220980</xdr:rowOff>
                  </to>
                </anchor>
              </controlPr>
            </control>
          </mc:Choice>
        </mc:AlternateContent>
        <mc:AlternateContent xmlns:mc="http://schemas.openxmlformats.org/markup-compatibility/2006">
          <mc:Choice Requires="x14">
            <control shapeId="1067" r:id="rId49" name="Check Box 43">
              <controlPr defaultSize="0" autoPict="0">
                <anchor moveWithCells="1">
                  <from>
                    <xdr:col>11</xdr:col>
                    <xdr:colOff>137160</xdr:colOff>
                    <xdr:row>26</xdr:row>
                    <xdr:rowOff>0</xdr:rowOff>
                  </from>
                  <to>
                    <xdr:col>25</xdr:col>
                    <xdr:colOff>533400</xdr:colOff>
                    <xdr:row>26</xdr:row>
                    <xdr:rowOff>220980</xdr:rowOff>
                  </to>
                </anchor>
              </controlPr>
            </control>
          </mc:Choice>
        </mc:AlternateContent>
        <mc:AlternateContent xmlns:mc="http://schemas.openxmlformats.org/markup-compatibility/2006">
          <mc:Choice Requires="x14">
            <control shapeId="1068" r:id="rId50" name="Check Box 44">
              <controlPr defaultSize="0" autoPict="0">
                <anchor moveWithCells="1">
                  <from>
                    <xdr:col>11</xdr:col>
                    <xdr:colOff>137160</xdr:colOff>
                    <xdr:row>26</xdr:row>
                    <xdr:rowOff>0</xdr:rowOff>
                  </from>
                  <to>
                    <xdr:col>25</xdr:col>
                    <xdr:colOff>533400</xdr:colOff>
                    <xdr:row>26</xdr:row>
                    <xdr:rowOff>220980</xdr:rowOff>
                  </to>
                </anchor>
              </controlPr>
            </control>
          </mc:Choice>
        </mc:AlternateContent>
        <mc:AlternateContent xmlns:mc="http://schemas.openxmlformats.org/markup-compatibility/2006">
          <mc:Choice Requires="x14">
            <control shapeId="1069" r:id="rId51" name="Check Box 45">
              <controlPr defaultSize="0" autoPict="0">
                <anchor moveWithCells="1">
                  <from>
                    <xdr:col>11</xdr:col>
                    <xdr:colOff>137160</xdr:colOff>
                    <xdr:row>26</xdr:row>
                    <xdr:rowOff>0</xdr:rowOff>
                  </from>
                  <to>
                    <xdr:col>25</xdr:col>
                    <xdr:colOff>533400</xdr:colOff>
                    <xdr:row>26</xdr:row>
                    <xdr:rowOff>220980</xdr:rowOff>
                  </to>
                </anchor>
              </controlPr>
            </control>
          </mc:Choice>
        </mc:AlternateContent>
        <mc:AlternateContent xmlns:mc="http://schemas.openxmlformats.org/markup-compatibility/2006">
          <mc:Choice Requires="x14">
            <control shapeId="1070" r:id="rId52" name="Check Box 46">
              <controlPr defaultSize="0" autoPict="0">
                <anchor moveWithCells="1">
                  <from>
                    <xdr:col>11</xdr:col>
                    <xdr:colOff>137160</xdr:colOff>
                    <xdr:row>28</xdr:row>
                    <xdr:rowOff>0</xdr:rowOff>
                  </from>
                  <to>
                    <xdr:col>25</xdr:col>
                    <xdr:colOff>533400</xdr:colOff>
                    <xdr:row>28</xdr:row>
                    <xdr:rowOff>220980</xdr:rowOff>
                  </to>
                </anchor>
              </controlPr>
            </control>
          </mc:Choice>
        </mc:AlternateContent>
        <mc:AlternateContent xmlns:mc="http://schemas.openxmlformats.org/markup-compatibility/2006">
          <mc:Choice Requires="x14">
            <control shapeId="1071" r:id="rId53" name="Check Box 47">
              <controlPr defaultSize="0" autoPict="0">
                <anchor moveWithCells="1">
                  <from>
                    <xdr:col>11</xdr:col>
                    <xdr:colOff>137160</xdr:colOff>
                    <xdr:row>29</xdr:row>
                    <xdr:rowOff>0</xdr:rowOff>
                  </from>
                  <to>
                    <xdr:col>25</xdr:col>
                    <xdr:colOff>533400</xdr:colOff>
                    <xdr:row>30</xdr:row>
                    <xdr:rowOff>0</xdr:rowOff>
                  </to>
                </anchor>
              </controlPr>
            </control>
          </mc:Choice>
        </mc:AlternateContent>
        <mc:AlternateContent xmlns:mc="http://schemas.openxmlformats.org/markup-compatibility/2006">
          <mc:Choice Requires="x14">
            <control shapeId="1072" r:id="rId54" name="Check Box 48">
              <controlPr defaultSize="0" autoPict="0">
                <anchor moveWithCells="1">
                  <from>
                    <xdr:col>11</xdr:col>
                    <xdr:colOff>137160</xdr:colOff>
                    <xdr:row>30</xdr:row>
                    <xdr:rowOff>0</xdr:rowOff>
                  </from>
                  <to>
                    <xdr:col>25</xdr:col>
                    <xdr:colOff>533400</xdr:colOff>
                    <xdr:row>31</xdr:row>
                    <xdr:rowOff>0</xdr:rowOff>
                  </to>
                </anchor>
              </controlPr>
            </control>
          </mc:Choice>
        </mc:AlternateContent>
        <mc:AlternateContent xmlns:mc="http://schemas.openxmlformats.org/markup-compatibility/2006">
          <mc:Choice Requires="x14">
            <control shapeId="1073" r:id="rId55" name="Check Box 49">
              <controlPr defaultSize="0" autoPict="0">
                <anchor moveWithCells="1">
                  <from>
                    <xdr:col>11</xdr:col>
                    <xdr:colOff>137160</xdr:colOff>
                    <xdr:row>31</xdr:row>
                    <xdr:rowOff>0</xdr:rowOff>
                  </from>
                  <to>
                    <xdr:col>25</xdr:col>
                    <xdr:colOff>533400</xdr:colOff>
                    <xdr:row>32</xdr:row>
                    <xdr:rowOff>30480</xdr:rowOff>
                  </to>
                </anchor>
              </controlPr>
            </control>
          </mc:Choice>
        </mc:AlternateContent>
        <mc:AlternateContent xmlns:mc="http://schemas.openxmlformats.org/markup-compatibility/2006">
          <mc:Choice Requires="x14">
            <control shapeId="1074" r:id="rId56" name="Check Box 50">
              <controlPr defaultSize="0" autoPict="0">
                <anchor moveWithCells="1">
                  <from>
                    <xdr:col>11</xdr:col>
                    <xdr:colOff>137160</xdr:colOff>
                    <xdr:row>32</xdr:row>
                    <xdr:rowOff>0</xdr:rowOff>
                  </from>
                  <to>
                    <xdr:col>25</xdr:col>
                    <xdr:colOff>533400</xdr:colOff>
                    <xdr:row>33</xdr:row>
                    <xdr:rowOff>30480</xdr:rowOff>
                  </to>
                </anchor>
              </controlPr>
            </control>
          </mc:Choice>
        </mc:AlternateContent>
        <mc:AlternateContent xmlns:mc="http://schemas.openxmlformats.org/markup-compatibility/2006">
          <mc:Choice Requires="x14">
            <control shapeId="1075" r:id="rId57" name="Check Box 51">
              <controlPr defaultSize="0" autoPict="0">
                <anchor moveWithCells="1">
                  <from>
                    <xdr:col>11</xdr:col>
                    <xdr:colOff>137160</xdr:colOff>
                    <xdr:row>33</xdr:row>
                    <xdr:rowOff>0</xdr:rowOff>
                  </from>
                  <to>
                    <xdr:col>25</xdr:col>
                    <xdr:colOff>533400</xdr:colOff>
                    <xdr:row>34</xdr:row>
                    <xdr:rowOff>30480</xdr:rowOff>
                  </to>
                </anchor>
              </controlPr>
            </control>
          </mc:Choice>
        </mc:AlternateContent>
        <mc:AlternateContent xmlns:mc="http://schemas.openxmlformats.org/markup-compatibility/2006">
          <mc:Choice Requires="x14">
            <control shapeId="1076" r:id="rId58" name="Check Box 52">
              <controlPr defaultSize="0" autoPict="0">
                <anchor moveWithCells="1">
                  <from>
                    <xdr:col>11</xdr:col>
                    <xdr:colOff>137160</xdr:colOff>
                    <xdr:row>34</xdr:row>
                    <xdr:rowOff>0</xdr:rowOff>
                  </from>
                  <to>
                    <xdr:col>25</xdr:col>
                    <xdr:colOff>533400</xdr:colOff>
                    <xdr:row>34</xdr:row>
                    <xdr:rowOff>220980</xdr:rowOff>
                  </to>
                </anchor>
              </controlPr>
            </control>
          </mc:Choice>
        </mc:AlternateContent>
        <mc:AlternateContent xmlns:mc="http://schemas.openxmlformats.org/markup-compatibility/2006">
          <mc:Choice Requires="x14">
            <control shapeId="1077" r:id="rId59" name="Check Box 53">
              <controlPr defaultSize="0" autoPict="0">
                <anchor moveWithCells="1">
                  <from>
                    <xdr:col>11</xdr:col>
                    <xdr:colOff>137160</xdr:colOff>
                    <xdr:row>36</xdr:row>
                    <xdr:rowOff>0</xdr:rowOff>
                  </from>
                  <to>
                    <xdr:col>25</xdr:col>
                    <xdr:colOff>533400</xdr:colOff>
                    <xdr:row>36</xdr:row>
                    <xdr:rowOff>182880</xdr:rowOff>
                  </to>
                </anchor>
              </controlPr>
            </control>
          </mc:Choice>
        </mc:AlternateContent>
        <mc:AlternateContent xmlns:mc="http://schemas.openxmlformats.org/markup-compatibility/2006">
          <mc:Choice Requires="x14">
            <control shapeId="1078" r:id="rId60" name="Check Box 54">
              <controlPr defaultSize="0" autoPict="0">
                <anchor moveWithCells="1">
                  <from>
                    <xdr:col>11</xdr:col>
                    <xdr:colOff>137160</xdr:colOff>
                    <xdr:row>38</xdr:row>
                    <xdr:rowOff>0</xdr:rowOff>
                  </from>
                  <to>
                    <xdr:col>25</xdr:col>
                    <xdr:colOff>533400</xdr:colOff>
                    <xdr:row>39</xdr:row>
                    <xdr:rowOff>30480</xdr:rowOff>
                  </to>
                </anchor>
              </controlPr>
            </control>
          </mc:Choice>
        </mc:AlternateContent>
        <mc:AlternateContent xmlns:mc="http://schemas.openxmlformats.org/markup-compatibility/2006">
          <mc:Choice Requires="x14">
            <control shapeId="1079" r:id="rId61" name="Check Box 55">
              <controlPr defaultSize="0" autoPict="0">
                <anchor moveWithCells="1">
                  <from>
                    <xdr:col>11</xdr:col>
                    <xdr:colOff>137160</xdr:colOff>
                    <xdr:row>39</xdr:row>
                    <xdr:rowOff>0</xdr:rowOff>
                  </from>
                  <to>
                    <xdr:col>25</xdr:col>
                    <xdr:colOff>533400</xdr:colOff>
                    <xdr:row>39</xdr:row>
                    <xdr:rowOff>220980</xdr:rowOff>
                  </to>
                </anchor>
              </controlPr>
            </control>
          </mc:Choice>
        </mc:AlternateContent>
        <mc:AlternateContent xmlns:mc="http://schemas.openxmlformats.org/markup-compatibility/2006">
          <mc:Choice Requires="x14">
            <control shapeId="1080" r:id="rId62" name="Check Box 56">
              <controlPr defaultSize="0" autoPict="0">
                <anchor moveWithCells="1">
                  <from>
                    <xdr:col>11</xdr:col>
                    <xdr:colOff>137160</xdr:colOff>
                    <xdr:row>41</xdr:row>
                    <xdr:rowOff>0</xdr:rowOff>
                  </from>
                  <to>
                    <xdr:col>25</xdr:col>
                    <xdr:colOff>533400</xdr:colOff>
                    <xdr:row>42</xdr:row>
                    <xdr:rowOff>0</xdr:rowOff>
                  </to>
                </anchor>
              </controlPr>
            </control>
          </mc:Choice>
        </mc:AlternateContent>
        <mc:AlternateContent xmlns:mc="http://schemas.openxmlformats.org/markup-compatibility/2006">
          <mc:Choice Requires="x14">
            <control shapeId="1081" r:id="rId63" name="Check Box 57">
              <controlPr defaultSize="0" autoPict="0">
                <anchor moveWithCells="1">
                  <from>
                    <xdr:col>11</xdr:col>
                    <xdr:colOff>137160</xdr:colOff>
                    <xdr:row>41</xdr:row>
                    <xdr:rowOff>0</xdr:rowOff>
                  </from>
                  <to>
                    <xdr:col>25</xdr:col>
                    <xdr:colOff>533400</xdr:colOff>
                    <xdr:row>42</xdr:row>
                    <xdr:rowOff>0</xdr:rowOff>
                  </to>
                </anchor>
              </controlPr>
            </control>
          </mc:Choice>
        </mc:AlternateContent>
        <mc:AlternateContent xmlns:mc="http://schemas.openxmlformats.org/markup-compatibility/2006">
          <mc:Choice Requires="x14">
            <control shapeId="1082" r:id="rId64" name="Check Box 58">
              <controlPr defaultSize="0" autoPict="0">
                <anchor moveWithCells="1">
                  <from>
                    <xdr:col>11</xdr:col>
                    <xdr:colOff>137160</xdr:colOff>
                    <xdr:row>41</xdr:row>
                    <xdr:rowOff>0</xdr:rowOff>
                  </from>
                  <to>
                    <xdr:col>25</xdr:col>
                    <xdr:colOff>533400</xdr:colOff>
                    <xdr:row>42</xdr:row>
                    <xdr:rowOff>0</xdr:rowOff>
                  </to>
                </anchor>
              </controlPr>
            </control>
          </mc:Choice>
        </mc:AlternateContent>
        <mc:AlternateContent xmlns:mc="http://schemas.openxmlformats.org/markup-compatibility/2006">
          <mc:Choice Requires="x14">
            <control shapeId="1083" r:id="rId65" name="Check Box 59">
              <controlPr defaultSize="0" autoPict="0">
                <anchor moveWithCells="1">
                  <from>
                    <xdr:col>11</xdr:col>
                    <xdr:colOff>137160</xdr:colOff>
                    <xdr:row>42</xdr:row>
                    <xdr:rowOff>0</xdr:rowOff>
                  </from>
                  <to>
                    <xdr:col>25</xdr:col>
                    <xdr:colOff>533400</xdr:colOff>
                    <xdr:row>43</xdr:row>
                    <xdr:rowOff>30480</xdr:rowOff>
                  </to>
                </anchor>
              </controlPr>
            </control>
          </mc:Choice>
        </mc:AlternateContent>
        <mc:AlternateContent xmlns:mc="http://schemas.openxmlformats.org/markup-compatibility/2006">
          <mc:Choice Requires="x14">
            <control shapeId="1084" r:id="rId66" name="Check Box 60">
              <controlPr defaultSize="0" autoPict="0">
                <anchor moveWithCells="1">
                  <from>
                    <xdr:col>11</xdr:col>
                    <xdr:colOff>137160</xdr:colOff>
                    <xdr:row>43</xdr:row>
                    <xdr:rowOff>0</xdr:rowOff>
                  </from>
                  <to>
                    <xdr:col>25</xdr:col>
                    <xdr:colOff>533400</xdr:colOff>
                    <xdr:row>44</xdr:row>
                    <xdr:rowOff>30480</xdr:rowOff>
                  </to>
                </anchor>
              </controlPr>
            </control>
          </mc:Choice>
        </mc:AlternateContent>
        <mc:AlternateContent xmlns:mc="http://schemas.openxmlformats.org/markup-compatibility/2006">
          <mc:Choice Requires="x14">
            <control shapeId="1085" r:id="rId67" name="Check Box 61">
              <controlPr defaultSize="0" autoPict="0">
                <anchor moveWithCells="1">
                  <from>
                    <xdr:col>11</xdr:col>
                    <xdr:colOff>137160</xdr:colOff>
                    <xdr:row>44</xdr:row>
                    <xdr:rowOff>0</xdr:rowOff>
                  </from>
                  <to>
                    <xdr:col>25</xdr:col>
                    <xdr:colOff>533400</xdr:colOff>
                    <xdr:row>45</xdr:row>
                    <xdr:rowOff>30480</xdr:rowOff>
                  </to>
                </anchor>
              </controlPr>
            </control>
          </mc:Choice>
        </mc:AlternateContent>
        <mc:AlternateContent xmlns:mc="http://schemas.openxmlformats.org/markup-compatibility/2006">
          <mc:Choice Requires="x14">
            <control shapeId="1086" r:id="rId68" name="Check Box 62">
              <controlPr defaultSize="0" autoPict="0">
                <anchor moveWithCells="1">
                  <from>
                    <xdr:col>11</xdr:col>
                    <xdr:colOff>144780</xdr:colOff>
                    <xdr:row>45</xdr:row>
                    <xdr:rowOff>60960</xdr:rowOff>
                  </from>
                  <to>
                    <xdr:col>25</xdr:col>
                    <xdr:colOff>556260</xdr:colOff>
                    <xdr:row>46</xdr:row>
                    <xdr:rowOff>0</xdr:rowOff>
                  </to>
                </anchor>
              </controlPr>
            </control>
          </mc:Choice>
        </mc:AlternateContent>
        <mc:AlternateContent xmlns:mc="http://schemas.openxmlformats.org/markup-compatibility/2006">
          <mc:Choice Requires="x14">
            <control shapeId="1087" r:id="rId69" name="Check Box 63">
              <controlPr defaultSize="0" autoPict="0">
                <anchor moveWithCells="1">
                  <from>
                    <xdr:col>11</xdr:col>
                    <xdr:colOff>137160</xdr:colOff>
                    <xdr:row>47</xdr:row>
                    <xdr:rowOff>0</xdr:rowOff>
                  </from>
                  <to>
                    <xdr:col>25</xdr:col>
                    <xdr:colOff>533400</xdr:colOff>
                    <xdr:row>48</xdr:row>
                    <xdr:rowOff>30480</xdr:rowOff>
                  </to>
                </anchor>
              </controlPr>
            </control>
          </mc:Choice>
        </mc:AlternateContent>
        <mc:AlternateContent xmlns:mc="http://schemas.openxmlformats.org/markup-compatibility/2006">
          <mc:Choice Requires="x14">
            <control shapeId="1088" r:id="rId70" name="Check Box 64">
              <controlPr defaultSize="0" autoPict="0">
                <anchor moveWithCells="1">
                  <from>
                    <xdr:col>11</xdr:col>
                    <xdr:colOff>152400</xdr:colOff>
                    <xdr:row>48</xdr:row>
                    <xdr:rowOff>190500</xdr:rowOff>
                  </from>
                  <to>
                    <xdr:col>25</xdr:col>
                    <xdr:colOff>556260</xdr:colOff>
                    <xdr:row>49</xdr:row>
                    <xdr:rowOff>0</xdr:rowOff>
                  </to>
                </anchor>
              </controlPr>
            </control>
          </mc:Choice>
        </mc:AlternateContent>
        <mc:AlternateContent xmlns:mc="http://schemas.openxmlformats.org/markup-compatibility/2006">
          <mc:Choice Requires="x14">
            <control shapeId="1089" r:id="rId71" name="Check Box 65">
              <controlPr defaultSize="0" autoPict="0">
                <anchor moveWithCells="1">
                  <from>
                    <xdr:col>11</xdr:col>
                    <xdr:colOff>175260</xdr:colOff>
                    <xdr:row>49</xdr:row>
                    <xdr:rowOff>175260</xdr:rowOff>
                  </from>
                  <to>
                    <xdr:col>25</xdr:col>
                    <xdr:colOff>571500</xdr:colOff>
                    <xdr:row>49</xdr:row>
                    <xdr:rowOff>381000</xdr:rowOff>
                  </to>
                </anchor>
              </controlPr>
            </control>
          </mc:Choice>
        </mc:AlternateContent>
        <mc:AlternateContent xmlns:mc="http://schemas.openxmlformats.org/markup-compatibility/2006">
          <mc:Choice Requires="x14">
            <control shapeId="1090" r:id="rId72" name="Check Box 66">
              <controlPr defaultSize="0" autoPict="0">
                <anchor moveWithCells="1">
                  <from>
                    <xdr:col>11</xdr:col>
                    <xdr:colOff>175260</xdr:colOff>
                    <xdr:row>51</xdr:row>
                    <xdr:rowOff>91440</xdr:rowOff>
                  </from>
                  <to>
                    <xdr:col>25</xdr:col>
                    <xdr:colOff>571500</xdr:colOff>
                    <xdr:row>52</xdr:row>
                    <xdr:rowOff>129540</xdr:rowOff>
                  </to>
                </anchor>
              </controlPr>
            </control>
          </mc:Choice>
        </mc:AlternateContent>
        <mc:AlternateContent xmlns:mc="http://schemas.openxmlformats.org/markup-compatibility/2006">
          <mc:Choice Requires="x14">
            <control shapeId="1091" r:id="rId73" name="Check Box 67">
              <controlPr defaultSize="0" autoPict="0">
                <anchor moveWithCells="1">
                  <from>
                    <xdr:col>11</xdr:col>
                    <xdr:colOff>182880</xdr:colOff>
                    <xdr:row>53</xdr:row>
                    <xdr:rowOff>53340</xdr:rowOff>
                  </from>
                  <to>
                    <xdr:col>25</xdr:col>
                    <xdr:colOff>594360</xdr:colOff>
                    <xdr:row>54</xdr:row>
                    <xdr:rowOff>0</xdr:rowOff>
                  </to>
                </anchor>
              </controlPr>
            </control>
          </mc:Choice>
        </mc:AlternateContent>
        <mc:AlternateContent xmlns:mc="http://schemas.openxmlformats.org/markup-compatibility/2006">
          <mc:Choice Requires="x14">
            <control shapeId="1092" r:id="rId74" name="Check Box 68">
              <controlPr defaultSize="0" autoPict="0">
                <anchor moveWithCells="1">
                  <from>
                    <xdr:col>11</xdr:col>
                    <xdr:colOff>182880</xdr:colOff>
                    <xdr:row>51</xdr:row>
                    <xdr:rowOff>297180</xdr:rowOff>
                  </from>
                  <to>
                    <xdr:col>25</xdr:col>
                    <xdr:colOff>594360</xdr:colOff>
                    <xdr:row>53</xdr:row>
                    <xdr:rowOff>320040</xdr:rowOff>
                  </to>
                </anchor>
              </controlPr>
            </control>
          </mc:Choice>
        </mc:AlternateContent>
        <mc:AlternateContent xmlns:mc="http://schemas.openxmlformats.org/markup-compatibility/2006">
          <mc:Choice Requires="x14">
            <control shapeId="1093" r:id="rId75" name="Check Box 69">
              <controlPr defaultSize="0" autoPict="0">
                <anchor moveWithCells="1">
                  <from>
                    <xdr:col>11</xdr:col>
                    <xdr:colOff>182880</xdr:colOff>
                    <xdr:row>53</xdr:row>
                    <xdr:rowOff>365760</xdr:rowOff>
                  </from>
                  <to>
                    <xdr:col>25</xdr:col>
                    <xdr:colOff>594360</xdr:colOff>
                    <xdr:row>55</xdr:row>
                    <xdr:rowOff>0</xdr:rowOff>
                  </to>
                </anchor>
              </controlPr>
            </control>
          </mc:Choice>
        </mc:AlternateContent>
        <mc:AlternateContent xmlns:mc="http://schemas.openxmlformats.org/markup-compatibility/2006">
          <mc:Choice Requires="x14">
            <control shapeId="1094" r:id="rId76" name="Check Box 70">
              <controlPr defaultSize="0" autoPict="0">
                <anchor moveWithCells="1">
                  <from>
                    <xdr:col>11</xdr:col>
                    <xdr:colOff>182880</xdr:colOff>
                    <xdr:row>57</xdr:row>
                    <xdr:rowOff>53340</xdr:rowOff>
                  </from>
                  <to>
                    <xdr:col>25</xdr:col>
                    <xdr:colOff>594360</xdr:colOff>
                    <xdr:row>57</xdr:row>
                    <xdr:rowOff>342900</xdr:rowOff>
                  </to>
                </anchor>
              </controlPr>
            </control>
          </mc:Choice>
        </mc:AlternateContent>
        <mc:AlternateContent xmlns:mc="http://schemas.openxmlformats.org/markup-compatibility/2006">
          <mc:Choice Requires="x14">
            <control shapeId="1095" r:id="rId77" name="Check Box 71">
              <controlPr defaultSize="0" autoPict="0">
                <anchor moveWithCells="1">
                  <from>
                    <xdr:col>11</xdr:col>
                    <xdr:colOff>182880</xdr:colOff>
                    <xdr:row>55</xdr:row>
                    <xdr:rowOff>182880</xdr:rowOff>
                  </from>
                  <to>
                    <xdr:col>25</xdr:col>
                    <xdr:colOff>594360</xdr:colOff>
                    <xdr:row>56</xdr:row>
                    <xdr:rowOff>213360</xdr:rowOff>
                  </to>
                </anchor>
              </controlPr>
            </control>
          </mc:Choice>
        </mc:AlternateContent>
        <mc:AlternateContent xmlns:mc="http://schemas.openxmlformats.org/markup-compatibility/2006">
          <mc:Choice Requires="x14">
            <control shapeId="1096" r:id="rId78" name="Check Box 72">
              <controlPr defaultSize="0" autoPict="0">
                <anchor moveWithCells="1">
                  <from>
                    <xdr:col>11</xdr:col>
                    <xdr:colOff>175260</xdr:colOff>
                    <xdr:row>57</xdr:row>
                    <xdr:rowOff>373380</xdr:rowOff>
                  </from>
                  <to>
                    <xdr:col>25</xdr:col>
                    <xdr:colOff>571500</xdr:colOff>
                    <xdr:row>59</xdr:row>
                    <xdr:rowOff>22860</xdr:rowOff>
                  </to>
                </anchor>
              </controlPr>
            </control>
          </mc:Choice>
        </mc:AlternateContent>
        <mc:AlternateContent xmlns:mc="http://schemas.openxmlformats.org/markup-compatibility/2006">
          <mc:Choice Requires="x14">
            <control shapeId="1097" r:id="rId79" name="Check Box 73">
              <controlPr defaultSize="0" autoPict="0">
                <anchor moveWithCells="1">
                  <from>
                    <xdr:col>11</xdr:col>
                    <xdr:colOff>175260</xdr:colOff>
                    <xdr:row>58</xdr:row>
                    <xdr:rowOff>175260</xdr:rowOff>
                  </from>
                  <to>
                    <xdr:col>25</xdr:col>
                    <xdr:colOff>571500</xdr:colOff>
                    <xdr:row>60</xdr:row>
                    <xdr:rowOff>0</xdr:rowOff>
                  </to>
                </anchor>
              </controlPr>
            </control>
          </mc:Choice>
        </mc:AlternateContent>
        <mc:AlternateContent xmlns:mc="http://schemas.openxmlformats.org/markup-compatibility/2006">
          <mc:Choice Requires="x14">
            <control shapeId="1098" r:id="rId80" name="Check Box 74">
              <controlPr defaultSize="0" autoPict="0">
                <anchor moveWithCells="1">
                  <from>
                    <xdr:col>11</xdr:col>
                    <xdr:colOff>175260</xdr:colOff>
                    <xdr:row>61</xdr:row>
                    <xdr:rowOff>99060</xdr:rowOff>
                  </from>
                  <to>
                    <xdr:col>25</xdr:col>
                    <xdr:colOff>571500</xdr:colOff>
                    <xdr:row>62</xdr:row>
                    <xdr:rowOff>0</xdr:rowOff>
                  </to>
                </anchor>
              </controlPr>
            </control>
          </mc:Choice>
        </mc:AlternateContent>
        <mc:AlternateContent xmlns:mc="http://schemas.openxmlformats.org/markup-compatibility/2006">
          <mc:Choice Requires="x14">
            <control shapeId="1099" r:id="rId81" name="Check Box 75">
              <controlPr defaultSize="0" autoPict="0">
                <anchor moveWithCells="1">
                  <from>
                    <xdr:col>11</xdr:col>
                    <xdr:colOff>175260</xdr:colOff>
                    <xdr:row>62</xdr:row>
                    <xdr:rowOff>175260</xdr:rowOff>
                  </from>
                  <to>
                    <xdr:col>25</xdr:col>
                    <xdr:colOff>571500</xdr:colOff>
                    <xdr:row>63</xdr:row>
                    <xdr:rowOff>0</xdr:rowOff>
                  </to>
                </anchor>
              </controlPr>
            </control>
          </mc:Choice>
        </mc:AlternateContent>
        <mc:AlternateContent xmlns:mc="http://schemas.openxmlformats.org/markup-compatibility/2006">
          <mc:Choice Requires="x14">
            <control shapeId="1100" r:id="rId82" name="Check Box 76">
              <controlPr defaultSize="0" autoPict="0">
                <anchor moveWithCells="1">
                  <from>
                    <xdr:col>11</xdr:col>
                    <xdr:colOff>114300</xdr:colOff>
                    <xdr:row>65</xdr:row>
                    <xdr:rowOff>167640</xdr:rowOff>
                  </from>
                  <to>
                    <xdr:col>25</xdr:col>
                    <xdr:colOff>518160</xdr:colOff>
                    <xdr:row>65</xdr:row>
                    <xdr:rowOff>373380</xdr:rowOff>
                  </to>
                </anchor>
              </controlPr>
            </control>
          </mc:Choice>
        </mc:AlternateContent>
        <mc:AlternateContent xmlns:mc="http://schemas.openxmlformats.org/markup-compatibility/2006">
          <mc:Choice Requires="x14">
            <control shapeId="1101" r:id="rId83" name="Check Box 77">
              <controlPr defaultSize="0" autoPict="0">
                <anchor moveWithCells="1">
                  <from>
                    <xdr:col>11</xdr:col>
                    <xdr:colOff>175260</xdr:colOff>
                    <xdr:row>64</xdr:row>
                    <xdr:rowOff>15240</xdr:rowOff>
                  </from>
                  <to>
                    <xdr:col>25</xdr:col>
                    <xdr:colOff>571500</xdr:colOff>
                    <xdr:row>65</xdr:row>
                    <xdr:rowOff>53340</xdr:rowOff>
                  </to>
                </anchor>
              </controlPr>
            </control>
          </mc:Choice>
        </mc:AlternateContent>
        <mc:AlternateContent xmlns:mc="http://schemas.openxmlformats.org/markup-compatibility/2006">
          <mc:Choice Requires="x14">
            <control shapeId="1110" r:id="rId84" name="Check Box 86">
              <controlPr defaultSize="0" autoPict="0">
                <anchor moveWithCells="1">
                  <from>
                    <xdr:col>11</xdr:col>
                    <xdr:colOff>175260</xdr:colOff>
                    <xdr:row>68</xdr:row>
                    <xdr:rowOff>358140</xdr:rowOff>
                  </from>
                  <to>
                    <xdr:col>25</xdr:col>
                    <xdr:colOff>571500</xdr:colOff>
                    <xdr:row>69</xdr:row>
                    <xdr:rowOff>182880</xdr:rowOff>
                  </to>
                </anchor>
              </controlPr>
            </control>
          </mc:Choice>
        </mc:AlternateContent>
        <mc:AlternateContent xmlns:mc="http://schemas.openxmlformats.org/markup-compatibility/2006">
          <mc:Choice Requires="x14">
            <control shapeId="1111" r:id="rId85" name="Check Box 87">
              <controlPr defaultSize="0" autoPict="0">
                <anchor moveWithCells="1">
                  <from>
                    <xdr:col>11</xdr:col>
                    <xdr:colOff>175260</xdr:colOff>
                    <xdr:row>74</xdr:row>
                    <xdr:rowOff>129540</xdr:rowOff>
                  </from>
                  <to>
                    <xdr:col>25</xdr:col>
                    <xdr:colOff>571500</xdr:colOff>
                    <xdr:row>75</xdr:row>
                    <xdr:rowOff>144780</xdr:rowOff>
                  </to>
                </anchor>
              </controlPr>
            </control>
          </mc:Choice>
        </mc:AlternateContent>
        <mc:AlternateContent xmlns:mc="http://schemas.openxmlformats.org/markup-compatibility/2006">
          <mc:Choice Requires="x14">
            <control shapeId="1112" r:id="rId86" name="Check Box 88">
              <controlPr defaultSize="0" autoPict="0">
                <anchor moveWithCells="1">
                  <from>
                    <xdr:col>11</xdr:col>
                    <xdr:colOff>175260</xdr:colOff>
                    <xdr:row>78</xdr:row>
                    <xdr:rowOff>182880</xdr:rowOff>
                  </from>
                  <to>
                    <xdr:col>25</xdr:col>
                    <xdr:colOff>571500</xdr:colOff>
                    <xdr:row>80</xdr:row>
                    <xdr:rowOff>30480</xdr:rowOff>
                  </to>
                </anchor>
              </controlPr>
            </control>
          </mc:Choice>
        </mc:AlternateContent>
        <mc:AlternateContent xmlns:mc="http://schemas.openxmlformats.org/markup-compatibility/2006">
          <mc:Choice Requires="x14">
            <control shapeId="1113" r:id="rId87" name="Check Box 89">
              <controlPr defaultSize="0" autoPict="0">
                <anchor moveWithCells="1">
                  <from>
                    <xdr:col>11</xdr:col>
                    <xdr:colOff>175260</xdr:colOff>
                    <xdr:row>81</xdr:row>
                    <xdr:rowOff>76200</xdr:rowOff>
                  </from>
                  <to>
                    <xdr:col>25</xdr:col>
                    <xdr:colOff>571500</xdr:colOff>
                    <xdr:row>82</xdr:row>
                    <xdr:rowOff>99060</xdr:rowOff>
                  </to>
                </anchor>
              </controlPr>
            </control>
          </mc:Choice>
        </mc:AlternateContent>
        <mc:AlternateContent xmlns:mc="http://schemas.openxmlformats.org/markup-compatibility/2006">
          <mc:Choice Requires="x14">
            <control shapeId="1114" r:id="rId88" name="Check Box 90">
              <controlPr defaultSize="0" autoPict="0">
                <anchor moveWithCells="1">
                  <from>
                    <xdr:col>11</xdr:col>
                    <xdr:colOff>175260</xdr:colOff>
                    <xdr:row>85</xdr:row>
                    <xdr:rowOff>76200</xdr:rowOff>
                  </from>
                  <to>
                    <xdr:col>25</xdr:col>
                    <xdr:colOff>571500</xdr:colOff>
                    <xdr:row>86</xdr:row>
                    <xdr:rowOff>99060</xdr:rowOff>
                  </to>
                </anchor>
              </controlPr>
            </control>
          </mc:Choice>
        </mc:AlternateContent>
        <mc:AlternateContent xmlns:mc="http://schemas.openxmlformats.org/markup-compatibility/2006">
          <mc:Choice Requires="x14">
            <control shapeId="1115" r:id="rId89" name="Check Box 91">
              <controlPr defaultSize="0" autoPict="0">
                <anchor moveWithCells="1">
                  <from>
                    <xdr:col>11</xdr:col>
                    <xdr:colOff>175260</xdr:colOff>
                    <xdr:row>89</xdr:row>
                    <xdr:rowOff>182880</xdr:rowOff>
                  </from>
                  <to>
                    <xdr:col>25</xdr:col>
                    <xdr:colOff>571500</xdr:colOff>
                    <xdr:row>90</xdr:row>
                    <xdr:rowOff>213360</xdr:rowOff>
                  </to>
                </anchor>
              </controlPr>
            </control>
          </mc:Choice>
        </mc:AlternateContent>
        <mc:AlternateContent xmlns:mc="http://schemas.openxmlformats.org/markup-compatibility/2006">
          <mc:Choice Requires="x14">
            <control shapeId="1116" r:id="rId90" name="Check Box 92">
              <controlPr defaultSize="0" autoPict="0">
                <anchor moveWithCells="1">
                  <from>
                    <xdr:col>11</xdr:col>
                    <xdr:colOff>175260</xdr:colOff>
                    <xdr:row>91</xdr:row>
                    <xdr:rowOff>167640</xdr:rowOff>
                  </from>
                  <to>
                    <xdr:col>25</xdr:col>
                    <xdr:colOff>571500</xdr:colOff>
                    <xdr:row>92</xdr:row>
                    <xdr:rowOff>0</xdr:rowOff>
                  </to>
                </anchor>
              </controlPr>
            </control>
          </mc:Choice>
        </mc:AlternateContent>
        <mc:AlternateContent xmlns:mc="http://schemas.openxmlformats.org/markup-compatibility/2006">
          <mc:Choice Requires="x14">
            <control shapeId="1117" r:id="rId91" name="Check Box 93">
              <controlPr defaultSize="0" autoPict="0">
                <anchor moveWithCells="1">
                  <from>
                    <xdr:col>11</xdr:col>
                    <xdr:colOff>175260</xdr:colOff>
                    <xdr:row>91</xdr:row>
                    <xdr:rowOff>563880</xdr:rowOff>
                  </from>
                  <to>
                    <xdr:col>25</xdr:col>
                    <xdr:colOff>571500</xdr:colOff>
                    <xdr:row>93</xdr:row>
                    <xdr:rowOff>22860</xdr:rowOff>
                  </to>
                </anchor>
              </controlPr>
            </control>
          </mc:Choice>
        </mc:AlternateContent>
        <mc:AlternateContent xmlns:mc="http://schemas.openxmlformats.org/markup-compatibility/2006">
          <mc:Choice Requires="x14">
            <control shapeId="1118" r:id="rId92" name="Check Box 94">
              <controlPr defaultSize="0" autoPict="0">
                <anchor moveWithCells="1">
                  <from>
                    <xdr:col>11</xdr:col>
                    <xdr:colOff>175260</xdr:colOff>
                    <xdr:row>92</xdr:row>
                    <xdr:rowOff>190500</xdr:rowOff>
                  </from>
                  <to>
                    <xdr:col>25</xdr:col>
                    <xdr:colOff>571500</xdr:colOff>
                    <xdr:row>94</xdr:row>
                    <xdr:rowOff>30480</xdr:rowOff>
                  </to>
                </anchor>
              </controlPr>
            </control>
          </mc:Choice>
        </mc:AlternateContent>
        <mc:AlternateContent xmlns:mc="http://schemas.openxmlformats.org/markup-compatibility/2006">
          <mc:Choice Requires="x14">
            <control shapeId="1119" r:id="rId93" name="Check Box 95">
              <controlPr defaultSize="0" autoPict="0">
                <anchor moveWithCells="1">
                  <from>
                    <xdr:col>11</xdr:col>
                    <xdr:colOff>175260</xdr:colOff>
                    <xdr:row>94</xdr:row>
                    <xdr:rowOff>182880</xdr:rowOff>
                  </from>
                  <to>
                    <xdr:col>25</xdr:col>
                    <xdr:colOff>571500</xdr:colOff>
                    <xdr:row>96</xdr:row>
                    <xdr:rowOff>22860</xdr:rowOff>
                  </to>
                </anchor>
              </controlPr>
            </control>
          </mc:Choice>
        </mc:AlternateContent>
        <mc:AlternateContent xmlns:mc="http://schemas.openxmlformats.org/markup-compatibility/2006">
          <mc:Choice Requires="x14">
            <control shapeId="1120" r:id="rId94" name="Check Box 96">
              <controlPr defaultSize="0" autoPict="0">
                <anchor moveWithCells="1">
                  <from>
                    <xdr:col>11</xdr:col>
                    <xdr:colOff>175260</xdr:colOff>
                    <xdr:row>96</xdr:row>
                    <xdr:rowOff>167640</xdr:rowOff>
                  </from>
                  <to>
                    <xdr:col>25</xdr:col>
                    <xdr:colOff>571500</xdr:colOff>
                    <xdr:row>97</xdr:row>
                    <xdr:rowOff>0</xdr:rowOff>
                  </to>
                </anchor>
              </controlPr>
            </control>
          </mc:Choice>
        </mc:AlternateContent>
        <mc:AlternateContent xmlns:mc="http://schemas.openxmlformats.org/markup-compatibility/2006">
          <mc:Choice Requires="x14">
            <control shapeId="1121" r:id="rId95" name="Check Box 97">
              <controlPr defaultSize="0" autoPict="0">
                <anchor moveWithCells="1">
                  <from>
                    <xdr:col>11</xdr:col>
                    <xdr:colOff>175260</xdr:colOff>
                    <xdr:row>96</xdr:row>
                    <xdr:rowOff>548640</xdr:rowOff>
                  </from>
                  <to>
                    <xdr:col>25</xdr:col>
                    <xdr:colOff>571500</xdr:colOff>
                    <xdr:row>98</xdr:row>
                    <xdr:rowOff>0</xdr:rowOff>
                  </to>
                </anchor>
              </controlPr>
            </control>
          </mc:Choice>
        </mc:AlternateContent>
        <mc:AlternateContent xmlns:mc="http://schemas.openxmlformats.org/markup-compatibility/2006">
          <mc:Choice Requires="x14">
            <control shapeId="1122" r:id="rId96" name="Check Box 98">
              <controlPr defaultSize="0" autoPict="0">
                <anchor moveWithCells="1">
                  <from>
                    <xdr:col>11</xdr:col>
                    <xdr:colOff>175260</xdr:colOff>
                    <xdr:row>97</xdr:row>
                    <xdr:rowOff>167640</xdr:rowOff>
                  </from>
                  <to>
                    <xdr:col>25</xdr:col>
                    <xdr:colOff>571500</xdr:colOff>
                    <xdr:row>99</xdr:row>
                    <xdr:rowOff>0</xdr:rowOff>
                  </to>
                </anchor>
              </controlPr>
            </control>
          </mc:Choice>
        </mc:AlternateContent>
        <mc:AlternateContent xmlns:mc="http://schemas.openxmlformats.org/markup-compatibility/2006">
          <mc:Choice Requires="x14">
            <control shapeId="1123" r:id="rId97" name="Check Box 99">
              <controlPr defaultSize="0" autoPict="0">
                <anchor moveWithCells="1">
                  <from>
                    <xdr:col>11</xdr:col>
                    <xdr:colOff>175260</xdr:colOff>
                    <xdr:row>98</xdr:row>
                    <xdr:rowOff>167640</xdr:rowOff>
                  </from>
                  <to>
                    <xdr:col>25</xdr:col>
                    <xdr:colOff>571500</xdr:colOff>
                    <xdr:row>99</xdr:row>
                    <xdr:rowOff>190500</xdr:rowOff>
                  </to>
                </anchor>
              </controlPr>
            </control>
          </mc:Choice>
        </mc:AlternateContent>
        <mc:AlternateContent xmlns:mc="http://schemas.openxmlformats.org/markup-compatibility/2006">
          <mc:Choice Requires="x14">
            <control shapeId="1124" r:id="rId98" name="Check Box 100">
              <controlPr defaultSize="0" autoPict="0">
                <anchor moveWithCells="1">
                  <from>
                    <xdr:col>11</xdr:col>
                    <xdr:colOff>175260</xdr:colOff>
                    <xdr:row>101</xdr:row>
                    <xdr:rowOff>365760</xdr:rowOff>
                  </from>
                  <to>
                    <xdr:col>25</xdr:col>
                    <xdr:colOff>571500</xdr:colOff>
                    <xdr:row>102</xdr:row>
                    <xdr:rowOff>175260</xdr:rowOff>
                  </to>
                </anchor>
              </controlPr>
            </control>
          </mc:Choice>
        </mc:AlternateContent>
        <mc:AlternateContent xmlns:mc="http://schemas.openxmlformats.org/markup-compatibility/2006">
          <mc:Choice Requires="x14">
            <control shapeId="1125" r:id="rId99" name="Check Box 101">
              <controlPr defaultSize="0" autoPict="0">
                <anchor moveWithCells="1">
                  <from>
                    <xdr:col>11</xdr:col>
                    <xdr:colOff>175260</xdr:colOff>
                    <xdr:row>102</xdr:row>
                    <xdr:rowOff>175260</xdr:rowOff>
                  </from>
                  <to>
                    <xdr:col>25</xdr:col>
                    <xdr:colOff>571500</xdr:colOff>
                    <xdr:row>104</xdr:row>
                    <xdr:rowOff>0</xdr:rowOff>
                  </to>
                </anchor>
              </controlPr>
            </control>
          </mc:Choice>
        </mc:AlternateContent>
        <mc:AlternateContent xmlns:mc="http://schemas.openxmlformats.org/markup-compatibility/2006">
          <mc:Choice Requires="x14">
            <control shapeId="1126" r:id="rId100" name="Check Box 102">
              <controlPr defaultSize="0" autoPict="0">
                <anchor moveWithCells="1">
                  <from>
                    <xdr:col>11</xdr:col>
                    <xdr:colOff>175260</xdr:colOff>
                    <xdr:row>104</xdr:row>
                    <xdr:rowOff>91440</xdr:rowOff>
                  </from>
                  <to>
                    <xdr:col>25</xdr:col>
                    <xdr:colOff>571500</xdr:colOff>
                    <xdr:row>105</xdr:row>
                    <xdr:rowOff>0</xdr:rowOff>
                  </to>
                </anchor>
              </controlPr>
            </control>
          </mc:Choice>
        </mc:AlternateContent>
        <mc:AlternateContent xmlns:mc="http://schemas.openxmlformats.org/markup-compatibility/2006">
          <mc:Choice Requires="x14">
            <control shapeId="1127" r:id="rId101" name="Check Box 103">
              <controlPr defaultSize="0" autoPict="0">
                <anchor moveWithCells="1">
                  <from>
                    <xdr:col>11</xdr:col>
                    <xdr:colOff>175260</xdr:colOff>
                    <xdr:row>104</xdr:row>
                    <xdr:rowOff>373380</xdr:rowOff>
                  </from>
                  <to>
                    <xdr:col>25</xdr:col>
                    <xdr:colOff>571500</xdr:colOff>
                    <xdr:row>106</xdr:row>
                    <xdr:rowOff>22860</xdr:rowOff>
                  </to>
                </anchor>
              </controlPr>
            </control>
          </mc:Choice>
        </mc:AlternateContent>
        <mc:AlternateContent xmlns:mc="http://schemas.openxmlformats.org/markup-compatibility/2006">
          <mc:Choice Requires="x14">
            <control shapeId="1128" r:id="rId102" name="Check Box 104">
              <controlPr defaultSize="0" autoPict="0">
                <anchor moveWithCells="1">
                  <from>
                    <xdr:col>11</xdr:col>
                    <xdr:colOff>175260</xdr:colOff>
                    <xdr:row>109</xdr:row>
                    <xdr:rowOff>175260</xdr:rowOff>
                  </from>
                  <to>
                    <xdr:col>25</xdr:col>
                    <xdr:colOff>571500</xdr:colOff>
                    <xdr:row>111</xdr:row>
                    <xdr:rowOff>0</xdr:rowOff>
                  </to>
                </anchor>
              </controlPr>
            </control>
          </mc:Choice>
        </mc:AlternateContent>
        <mc:AlternateContent xmlns:mc="http://schemas.openxmlformats.org/markup-compatibility/2006">
          <mc:Choice Requires="x14">
            <control shapeId="1129" r:id="rId103" name="Check Box 105">
              <controlPr defaultSize="0" autoPict="0">
                <anchor moveWithCells="1">
                  <from>
                    <xdr:col>11</xdr:col>
                    <xdr:colOff>182880</xdr:colOff>
                    <xdr:row>106</xdr:row>
                    <xdr:rowOff>0</xdr:rowOff>
                  </from>
                  <to>
                    <xdr:col>25</xdr:col>
                    <xdr:colOff>594360</xdr:colOff>
                    <xdr:row>107</xdr:row>
                    <xdr:rowOff>30480</xdr:rowOff>
                  </to>
                </anchor>
              </controlPr>
            </control>
          </mc:Choice>
        </mc:AlternateContent>
        <mc:AlternateContent xmlns:mc="http://schemas.openxmlformats.org/markup-compatibility/2006">
          <mc:Choice Requires="x14">
            <control shapeId="1130" r:id="rId104" name="Check Box 106">
              <controlPr defaultSize="0" autoPict="0">
                <anchor moveWithCells="1">
                  <from>
                    <xdr:col>11</xdr:col>
                    <xdr:colOff>175260</xdr:colOff>
                    <xdr:row>113</xdr:row>
                    <xdr:rowOff>167640</xdr:rowOff>
                  </from>
                  <to>
                    <xdr:col>25</xdr:col>
                    <xdr:colOff>571500</xdr:colOff>
                    <xdr:row>114</xdr:row>
                    <xdr:rowOff>0</xdr:rowOff>
                  </to>
                </anchor>
              </controlPr>
            </control>
          </mc:Choice>
        </mc:AlternateContent>
        <mc:AlternateContent xmlns:mc="http://schemas.openxmlformats.org/markup-compatibility/2006">
          <mc:Choice Requires="x14">
            <control shapeId="1131" r:id="rId105" name="Check Box 107">
              <controlPr defaultSize="0" autoPict="0">
                <anchor moveWithCells="1">
                  <from>
                    <xdr:col>11</xdr:col>
                    <xdr:colOff>175260</xdr:colOff>
                    <xdr:row>113</xdr:row>
                    <xdr:rowOff>556260</xdr:rowOff>
                  </from>
                  <to>
                    <xdr:col>25</xdr:col>
                    <xdr:colOff>571500</xdr:colOff>
                    <xdr:row>116</xdr:row>
                    <xdr:rowOff>403860</xdr:rowOff>
                  </to>
                </anchor>
              </controlPr>
            </control>
          </mc:Choice>
        </mc:AlternateContent>
        <mc:AlternateContent xmlns:mc="http://schemas.openxmlformats.org/markup-compatibility/2006">
          <mc:Choice Requires="x14">
            <control shapeId="1132" r:id="rId106" name="Check Box 108">
              <controlPr defaultSize="0" autoPict="0">
                <anchor moveWithCells="1">
                  <from>
                    <xdr:col>11</xdr:col>
                    <xdr:colOff>175260</xdr:colOff>
                    <xdr:row>116</xdr:row>
                    <xdr:rowOff>213360</xdr:rowOff>
                  </from>
                  <to>
                    <xdr:col>25</xdr:col>
                    <xdr:colOff>571500</xdr:colOff>
                    <xdr:row>117</xdr:row>
                    <xdr:rowOff>0</xdr:rowOff>
                  </to>
                </anchor>
              </controlPr>
            </control>
          </mc:Choice>
        </mc:AlternateContent>
        <mc:AlternateContent xmlns:mc="http://schemas.openxmlformats.org/markup-compatibility/2006">
          <mc:Choice Requires="x14">
            <control shapeId="1133" r:id="rId107" name="Check Box 109">
              <controlPr defaultSize="0" autoPict="0">
                <anchor moveWithCells="1">
                  <from>
                    <xdr:col>11</xdr:col>
                    <xdr:colOff>167640</xdr:colOff>
                    <xdr:row>116</xdr:row>
                    <xdr:rowOff>548640</xdr:rowOff>
                  </from>
                  <to>
                    <xdr:col>25</xdr:col>
                    <xdr:colOff>563880</xdr:colOff>
                    <xdr:row>118</xdr:row>
                    <xdr:rowOff>0</xdr:rowOff>
                  </to>
                </anchor>
              </controlPr>
            </control>
          </mc:Choice>
        </mc:AlternateContent>
        <mc:AlternateContent xmlns:mc="http://schemas.openxmlformats.org/markup-compatibility/2006">
          <mc:Choice Requires="x14">
            <control shapeId="1134" r:id="rId108" name="Check Box 110">
              <controlPr defaultSize="0" autoPict="0">
                <anchor moveWithCells="1">
                  <from>
                    <xdr:col>11</xdr:col>
                    <xdr:colOff>175260</xdr:colOff>
                    <xdr:row>117</xdr:row>
                    <xdr:rowOff>175260</xdr:rowOff>
                  </from>
                  <to>
                    <xdr:col>25</xdr:col>
                    <xdr:colOff>571500</xdr:colOff>
                    <xdr:row>118</xdr:row>
                    <xdr:rowOff>190500</xdr:rowOff>
                  </to>
                </anchor>
              </controlPr>
            </control>
          </mc:Choice>
        </mc:AlternateContent>
        <mc:AlternateContent xmlns:mc="http://schemas.openxmlformats.org/markup-compatibility/2006">
          <mc:Choice Requires="x14">
            <control shapeId="1135" r:id="rId109" name="Check Box 111">
              <controlPr defaultSize="0" autoPict="0">
                <anchor moveWithCells="1">
                  <from>
                    <xdr:col>11</xdr:col>
                    <xdr:colOff>175260</xdr:colOff>
                    <xdr:row>120</xdr:row>
                    <xdr:rowOff>182880</xdr:rowOff>
                  </from>
                  <to>
                    <xdr:col>25</xdr:col>
                    <xdr:colOff>571500</xdr:colOff>
                    <xdr:row>121</xdr:row>
                    <xdr:rowOff>22860</xdr:rowOff>
                  </to>
                </anchor>
              </controlPr>
            </control>
          </mc:Choice>
        </mc:AlternateContent>
        <mc:AlternateContent xmlns:mc="http://schemas.openxmlformats.org/markup-compatibility/2006">
          <mc:Choice Requires="x14">
            <control shapeId="1136" r:id="rId110" name="Check Box 112">
              <controlPr defaultSize="0" autoPict="0">
                <anchor moveWithCells="1">
                  <from>
                    <xdr:col>11</xdr:col>
                    <xdr:colOff>175260</xdr:colOff>
                    <xdr:row>121</xdr:row>
                    <xdr:rowOff>99060</xdr:rowOff>
                  </from>
                  <to>
                    <xdr:col>25</xdr:col>
                    <xdr:colOff>571500</xdr:colOff>
                    <xdr:row>121</xdr:row>
                    <xdr:rowOff>381000</xdr:rowOff>
                  </to>
                </anchor>
              </controlPr>
            </control>
          </mc:Choice>
        </mc:AlternateContent>
        <mc:AlternateContent xmlns:mc="http://schemas.openxmlformats.org/markup-compatibility/2006">
          <mc:Choice Requires="x14">
            <control shapeId="1137" r:id="rId111" name="Check Box 113">
              <controlPr defaultSize="0" autoPict="0">
                <anchor moveWithCells="1">
                  <from>
                    <xdr:col>11</xdr:col>
                    <xdr:colOff>175260</xdr:colOff>
                    <xdr:row>123</xdr:row>
                    <xdr:rowOff>175260</xdr:rowOff>
                  </from>
                  <to>
                    <xdr:col>25</xdr:col>
                    <xdr:colOff>571500</xdr:colOff>
                    <xdr:row>124</xdr:row>
                    <xdr:rowOff>0</xdr:rowOff>
                  </to>
                </anchor>
              </controlPr>
            </control>
          </mc:Choice>
        </mc:AlternateContent>
        <mc:AlternateContent xmlns:mc="http://schemas.openxmlformats.org/markup-compatibility/2006">
          <mc:Choice Requires="x14">
            <control shapeId="1138" r:id="rId112" name="Check Box 114">
              <controlPr defaultSize="0" autoPict="0">
                <anchor moveWithCells="1">
                  <from>
                    <xdr:col>11</xdr:col>
                    <xdr:colOff>175260</xdr:colOff>
                    <xdr:row>124</xdr:row>
                    <xdr:rowOff>99060</xdr:rowOff>
                  </from>
                  <to>
                    <xdr:col>25</xdr:col>
                    <xdr:colOff>571500</xdr:colOff>
                    <xdr:row>124</xdr:row>
                    <xdr:rowOff>320040</xdr:rowOff>
                  </to>
                </anchor>
              </controlPr>
            </control>
          </mc:Choice>
        </mc:AlternateContent>
        <mc:AlternateContent xmlns:mc="http://schemas.openxmlformats.org/markup-compatibility/2006">
          <mc:Choice Requires="x14">
            <control shapeId="1139" r:id="rId113" name="Check Box 115">
              <controlPr defaultSize="0" autoPict="0">
                <anchor moveWithCells="1">
                  <from>
                    <xdr:col>11</xdr:col>
                    <xdr:colOff>175260</xdr:colOff>
                    <xdr:row>126</xdr:row>
                    <xdr:rowOff>106680</xdr:rowOff>
                  </from>
                  <to>
                    <xdr:col>25</xdr:col>
                    <xdr:colOff>571500</xdr:colOff>
                    <xdr:row>126</xdr:row>
                    <xdr:rowOff>320040</xdr:rowOff>
                  </to>
                </anchor>
              </controlPr>
            </control>
          </mc:Choice>
        </mc:AlternateContent>
        <mc:AlternateContent xmlns:mc="http://schemas.openxmlformats.org/markup-compatibility/2006">
          <mc:Choice Requires="x14">
            <control shapeId="1140" r:id="rId114" name="Check Box 116">
              <controlPr defaultSize="0" autoPict="0">
                <anchor moveWithCells="1">
                  <from>
                    <xdr:col>11</xdr:col>
                    <xdr:colOff>175260</xdr:colOff>
                    <xdr:row>125</xdr:row>
                    <xdr:rowOff>53340</xdr:rowOff>
                  </from>
                  <to>
                    <xdr:col>25</xdr:col>
                    <xdr:colOff>571500</xdr:colOff>
                    <xdr:row>125</xdr:row>
                    <xdr:rowOff>281940</xdr:rowOff>
                  </to>
                </anchor>
              </controlPr>
            </control>
          </mc:Choice>
        </mc:AlternateContent>
        <mc:AlternateContent xmlns:mc="http://schemas.openxmlformats.org/markup-compatibility/2006">
          <mc:Choice Requires="x14">
            <control shapeId="1141" r:id="rId115" name="Check Box 117">
              <controlPr defaultSize="0" autoPict="0">
                <anchor moveWithCells="1">
                  <from>
                    <xdr:col>11</xdr:col>
                    <xdr:colOff>137160</xdr:colOff>
                    <xdr:row>37</xdr:row>
                    <xdr:rowOff>0</xdr:rowOff>
                  </from>
                  <to>
                    <xdr:col>25</xdr:col>
                    <xdr:colOff>533400</xdr:colOff>
                    <xdr:row>38</xdr:row>
                    <xdr:rowOff>30480</xdr:rowOff>
                  </to>
                </anchor>
              </controlPr>
            </control>
          </mc:Choice>
        </mc:AlternateContent>
        <mc:AlternateContent xmlns:mc="http://schemas.openxmlformats.org/markup-compatibility/2006">
          <mc:Choice Requires="x14">
            <control shapeId="1142" r:id="rId116" name="Check Box 118">
              <controlPr defaultSize="0" autoPict="0">
                <anchor moveWithCells="1">
                  <from>
                    <xdr:col>11</xdr:col>
                    <xdr:colOff>137160</xdr:colOff>
                    <xdr:row>41</xdr:row>
                    <xdr:rowOff>0</xdr:rowOff>
                  </from>
                  <to>
                    <xdr:col>25</xdr:col>
                    <xdr:colOff>533400</xdr:colOff>
                    <xdr:row>42</xdr:row>
                    <xdr:rowOff>0</xdr:rowOff>
                  </to>
                </anchor>
              </controlPr>
            </control>
          </mc:Choice>
        </mc:AlternateContent>
        <mc:AlternateContent xmlns:mc="http://schemas.openxmlformats.org/markup-compatibility/2006">
          <mc:Choice Requires="x14">
            <control shapeId="1143" r:id="rId117" name="Check Box 119">
              <controlPr defaultSize="0" autoPict="0">
                <anchor moveWithCells="1">
                  <from>
                    <xdr:col>11</xdr:col>
                    <xdr:colOff>137160</xdr:colOff>
                    <xdr:row>41</xdr:row>
                    <xdr:rowOff>0</xdr:rowOff>
                  </from>
                  <to>
                    <xdr:col>25</xdr:col>
                    <xdr:colOff>533400</xdr:colOff>
                    <xdr:row>42</xdr:row>
                    <xdr:rowOff>0</xdr:rowOff>
                  </to>
                </anchor>
              </controlPr>
            </control>
          </mc:Choice>
        </mc:AlternateContent>
        <mc:AlternateContent xmlns:mc="http://schemas.openxmlformats.org/markup-compatibility/2006">
          <mc:Choice Requires="x14">
            <control shapeId="1144" r:id="rId118" name="Check Box 120">
              <controlPr defaultSize="0" autoPict="0">
                <anchor moveWithCells="1">
                  <from>
                    <xdr:col>11</xdr:col>
                    <xdr:colOff>137160</xdr:colOff>
                    <xdr:row>41</xdr:row>
                    <xdr:rowOff>0</xdr:rowOff>
                  </from>
                  <to>
                    <xdr:col>25</xdr:col>
                    <xdr:colOff>533400</xdr:colOff>
                    <xdr:row>42</xdr:row>
                    <xdr:rowOff>0</xdr:rowOff>
                  </to>
                </anchor>
              </controlPr>
            </control>
          </mc:Choice>
        </mc:AlternateContent>
        <mc:AlternateContent xmlns:mc="http://schemas.openxmlformats.org/markup-compatibility/2006">
          <mc:Choice Requires="x14">
            <control shapeId="1145" r:id="rId119" name="Check Box 121">
              <controlPr defaultSize="0" autoPict="0">
                <anchor moveWithCells="1">
                  <from>
                    <xdr:col>11</xdr:col>
                    <xdr:colOff>137160</xdr:colOff>
                    <xdr:row>42</xdr:row>
                    <xdr:rowOff>0</xdr:rowOff>
                  </from>
                  <to>
                    <xdr:col>25</xdr:col>
                    <xdr:colOff>533400</xdr:colOff>
                    <xdr:row>43</xdr:row>
                    <xdr:rowOff>30480</xdr:rowOff>
                  </to>
                </anchor>
              </controlPr>
            </control>
          </mc:Choice>
        </mc:AlternateContent>
        <mc:AlternateContent xmlns:mc="http://schemas.openxmlformats.org/markup-compatibility/2006">
          <mc:Choice Requires="x14">
            <control shapeId="1146" r:id="rId120" name="Check Box 122">
              <controlPr defaultSize="0" autoPict="0">
                <anchor moveWithCells="1">
                  <from>
                    <xdr:col>11</xdr:col>
                    <xdr:colOff>137160</xdr:colOff>
                    <xdr:row>43</xdr:row>
                    <xdr:rowOff>0</xdr:rowOff>
                  </from>
                  <to>
                    <xdr:col>25</xdr:col>
                    <xdr:colOff>533400</xdr:colOff>
                    <xdr:row>44</xdr:row>
                    <xdr:rowOff>30480</xdr:rowOff>
                  </to>
                </anchor>
              </controlPr>
            </control>
          </mc:Choice>
        </mc:AlternateContent>
        <mc:AlternateContent xmlns:mc="http://schemas.openxmlformats.org/markup-compatibility/2006">
          <mc:Choice Requires="x14">
            <control shapeId="1147" r:id="rId121" name="Check Box 123">
              <controlPr defaultSize="0" autoPict="0">
                <anchor moveWithCells="1">
                  <from>
                    <xdr:col>11</xdr:col>
                    <xdr:colOff>137160</xdr:colOff>
                    <xdr:row>44</xdr:row>
                    <xdr:rowOff>0</xdr:rowOff>
                  </from>
                  <to>
                    <xdr:col>25</xdr:col>
                    <xdr:colOff>533400</xdr:colOff>
                    <xdr:row>45</xdr:row>
                    <xdr:rowOff>30480</xdr:rowOff>
                  </to>
                </anchor>
              </controlPr>
            </control>
          </mc:Choice>
        </mc:AlternateContent>
        <mc:AlternateContent xmlns:mc="http://schemas.openxmlformats.org/markup-compatibility/2006">
          <mc:Choice Requires="x14">
            <control shapeId="1148" r:id="rId122" name="Check Box 124">
              <controlPr defaultSize="0" autoPict="0">
                <anchor moveWithCells="1">
                  <from>
                    <xdr:col>11</xdr:col>
                    <xdr:colOff>144780</xdr:colOff>
                    <xdr:row>45</xdr:row>
                    <xdr:rowOff>60960</xdr:rowOff>
                  </from>
                  <to>
                    <xdr:col>25</xdr:col>
                    <xdr:colOff>556260</xdr:colOff>
                    <xdr:row>46</xdr:row>
                    <xdr:rowOff>0</xdr:rowOff>
                  </to>
                </anchor>
              </controlPr>
            </control>
          </mc:Choice>
        </mc:AlternateContent>
        <mc:AlternateContent xmlns:mc="http://schemas.openxmlformats.org/markup-compatibility/2006">
          <mc:Choice Requires="x14">
            <control shapeId="1149" r:id="rId123" name="Check Box 125">
              <controlPr defaultSize="0" autoPict="0">
                <anchor moveWithCells="1">
                  <from>
                    <xdr:col>11</xdr:col>
                    <xdr:colOff>137160</xdr:colOff>
                    <xdr:row>47</xdr:row>
                    <xdr:rowOff>0</xdr:rowOff>
                  </from>
                  <to>
                    <xdr:col>25</xdr:col>
                    <xdr:colOff>533400</xdr:colOff>
                    <xdr:row>48</xdr:row>
                    <xdr:rowOff>30480</xdr:rowOff>
                  </to>
                </anchor>
              </controlPr>
            </control>
          </mc:Choice>
        </mc:AlternateContent>
        <mc:AlternateContent xmlns:mc="http://schemas.openxmlformats.org/markup-compatibility/2006">
          <mc:Choice Requires="x14">
            <control shapeId="1150" r:id="rId124" name="Check Box 126">
              <controlPr defaultSize="0" autoPict="0">
                <anchor moveWithCells="1">
                  <from>
                    <xdr:col>11</xdr:col>
                    <xdr:colOff>152400</xdr:colOff>
                    <xdr:row>48</xdr:row>
                    <xdr:rowOff>190500</xdr:rowOff>
                  </from>
                  <to>
                    <xdr:col>25</xdr:col>
                    <xdr:colOff>556260</xdr:colOff>
                    <xdr:row>49</xdr:row>
                    <xdr:rowOff>0</xdr:rowOff>
                  </to>
                </anchor>
              </controlPr>
            </control>
          </mc:Choice>
        </mc:AlternateContent>
        <mc:AlternateContent xmlns:mc="http://schemas.openxmlformats.org/markup-compatibility/2006">
          <mc:Choice Requires="x14">
            <control shapeId="1151" r:id="rId125" name="Check Box 127">
              <controlPr defaultSize="0" autoPict="0">
                <anchor moveWithCells="1">
                  <from>
                    <xdr:col>11</xdr:col>
                    <xdr:colOff>175260</xdr:colOff>
                    <xdr:row>49</xdr:row>
                    <xdr:rowOff>175260</xdr:rowOff>
                  </from>
                  <to>
                    <xdr:col>25</xdr:col>
                    <xdr:colOff>571500</xdr:colOff>
                    <xdr:row>49</xdr:row>
                    <xdr:rowOff>381000</xdr:rowOff>
                  </to>
                </anchor>
              </controlPr>
            </control>
          </mc:Choice>
        </mc:AlternateContent>
        <mc:AlternateContent xmlns:mc="http://schemas.openxmlformats.org/markup-compatibility/2006">
          <mc:Choice Requires="x14">
            <control shapeId="1152" r:id="rId126" name="Check Box 128">
              <controlPr defaultSize="0" autoPict="0">
                <anchor moveWithCells="1">
                  <from>
                    <xdr:col>11</xdr:col>
                    <xdr:colOff>175260</xdr:colOff>
                    <xdr:row>51</xdr:row>
                    <xdr:rowOff>91440</xdr:rowOff>
                  </from>
                  <to>
                    <xdr:col>25</xdr:col>
                    <xdr:colOff>571500</xdr:colOff>
                    <xdr:row>52</xdr:row>
                    <xdr:rowOff>129540</xdr:rowOff>
                  </to>
                </anchor>
              </controlPr>
            </control>
          </mc:Choice>
        </mc:AlternateContent>
        <mc:AlternateContent xmlns:mc="http://schemas.openxmlformats.org/markup-compatibility/2006">
          <mc:Choice Requires="x14">
            <control shapeId="1153" r:id="rId127" name="Check Box 129">
              <controlPr defaultSize="0" autoPict="0">
                <anchor moveWithCells="1">
                  <from>
                    <xdr:col>11</xdr:col>
                    <xdr:colOff>182880</xdr:colOff>
                    <xdr:row>53</xdr:row>
                    <xdr:rowOff>53340</xdr:rowOff>
                  </from>
                  <to>
                    <xdr:col>25</xdr:col>
                    <xdr:colOff>594360</xdr:colOff>
                    <xdr:row>54</xdr:row>
                    <xdr:rowOff>0</xdr:rowOff>
                  </to>
                </anchor>
              </controlPr>
            </control>
          </mc:Choice>
        </mc:AlternateContent>
        <mc:AlternateContent xmlns:mc="http://schemas.openxmlformats.org/markup-compatibility/2006">
          <mc:Choice Requires="x14">
            <control shapeId="1154" r:id="rId128" name="Check Box 130">
              <controlPr defaultSize="0" autoPict="0">
                <anchor moveWithCells="1">
                  <from>
                    <xdr:col>11</xdr:col>
                    <xdr:colOff>182880</xdr:colOff>
                    <xdr:row>51</xdr:row>
                    <xdr:rowOff>297180</xdr:rowOff>
                  </from>
                  <to>
                    <xdr:col>25</xdr:col>
                    <xdr:colOff>594360</xdr:colOff>
                    <xdr:row>53</xdr:row>
                    <xdr:rowOff>320040</xdr:rowOff>
                  </to>
                </anchor>
              </controlPr>
            </control>
          </mc:Choice>
        </mc:AlternateContent>
        <mc:AlternateContent xmlns:mc="http://schemas.openxmlformats.org/markup-compatibility/2006">
          <mc:Choice Requires="x14">
            <control shapeId="1155" r:id="rId129" name="Check Box 131">
              <controlPr defaultSize="0" autoPict="0">
                <anchor moveWithCells="1">
                  <from>
                    <xdr:col>11</xdr:col>
                    <xdr:colOff>182880</xdr:colOff>
                    <xdr:row>53</xdr:row>
                    <xdr:rowOff>365760</xdr:rowOff>
                  </from>
                  <to>
                    <xdr:col>25</xdr:col>
                    <xdr:colOff>594360</xdr:colOff>
                    <xdr:row>55</xdr:row>
                    <xdr:rowOff>0</xdr:rowOff>
                  </to>
                </anchor>
              </controlPr>
            </control>
          </mc:Choice>
        </mc:AlternateContent>
        <mc:AlternateContent xmlns:mc="http://schemas.openxmlformats.org/markup-compatibility/2006">
          <mc:Choice Requires="x14">
            <control shapeId="1156" r:id="rId130" name="Check Box 132">
              <controlPr defaultSize="0" autoPict="0">
                <anchor moveWithCells="1">
                  <from>
                    <xdr:col>11</xdr:col>
                    <xdr:colOff>175260</xdr:colOff>
                    <xdr:row>120</xdr:row>
                    <xdr:rowOff>182880</xdr:rowOff>
                  </from>
                  <to>
                    <xdr:col>25</xdr:col>
                    <xdr:colOff>571500</xdr:colOff>
                    <xdr:row>121</xdr:row>
                    <xdr:rowOff>22860</xdr:rowOff>
                  </to>
                </anchor>
              </controlPr>
            </control>
          </mc:Choice>
        </mc:AlternateContent>
        <mc:AlternateContent xmlns:mc="http://schemas.openxmlformats.org/markup-compatibility/2006">
          <mc:Choice Requires="x14">
            <control shapeId="1157" r:id="rId131" name="Check Box 133">
              <controlPr defaultSize="0" autoPict="0">
                <anchor moveWithCells="1">
                  <from>
                    <xdr:col>11</xdr:col>
                    <xdr:colOff>175260</xdr:colOff>
                    <xdr:row>121</xdr:row>
                    <xdr:rowOff>99060</xdr:rowOff>
                  </from>
                  <to>
                    <xdr:col>25</xdr:col>
                    <xdr:colOff>571500</xdr:colOff>
                    <xdr:row>121</xdr:row>
                    <xdr:rowOff>381000</xdr:rowOff>
                  </to>
                </anchor>
              </controlPr>
            </control>
          </mc:Choice>
        </mc:AlternateContent>
        <mc:AlternateContent xmlns:mc="http://schemas.openxmlformats.org/markup-compatibility/2006">
          <mc:Choice Requires="x14">
            <control shapeId="1158" r:id="rId132" name="Check Box 134">
              <controlPr defaultSize="0" autoPict="0">
                <anchor moveWithCells="1">
                  <from>
                    <xdr:col>11</xdr:col>
                    <xdr:colOff>175260</xdr:colOff>
                    <xdr:row>123</xdr:row>
                    <xdr:rowOff>175260</xdr:rowOff>
                  </from>
                  <to>
                    <xdr:col>25</xdr:col>
                    <xdr:colOff>571500</xdr:colOff>
                    <xdr:row>124</xdr:row>
                    <xdr:rowOff>0</xdr:rowOff>
                  </to>
                </anchor>
              </controlPr>
            </control>
          </mc:Choice>
        </mc:AlternateContent>
        <mc:AlternateContent xmlns:mc="http://schemas.openxmlformats.org/markup-compatibility/2006">
          <mc:Choice Requires="x14">
            <control shapeId="1159" r:id="rId133" name="Check Box 135">
              <controlPr defaultSize="0" autoPict="0">
                <anchor moveWithCells="1">
                  <from>
                    <xdr:col>11</xdr:col>
                    <xdr:colOff>175260</xdr:colOff>
                    <xdr:row>124</xdr:row>
                    <xdr:rowOff>99060</xdr:rowOff>
                  </from>
                  <to>
                    <xdr:col>25</xdr:col>
                    <xdr:colOff>571500</xdr:colOff>
                    <xdr:row>124</xdr:row>
                    <xdr:rowOff>320040</xdr:rowOff>
                  </to>
                </anchor>
              </controlPr>
            </control>
          </mc:Choice>
        </mc:AlternateContent>
        <mc:AlternateContent xmlns:mc="http://schemas.openxmlformats.org/markup-compatibility/2006">
          <mc:Choice Requires="x14">
            <control shapeId="1160" r:id="rId134" name="Check Box 136">
              <controlPr defaultSize="0" autoPict="0">
                <anchor moveWithCells="1">
                  <from>
                    <xdr:col>11</xdr:col>
                    <xdr:colOff>175260</xdr:colOff>
                    <xdr:row>126</xdr:row>
                    <xdr:rowOff>106680</xdr:rowOff>
                  </from>
                  <to>
                    <xdr:col>25</xdr:col>
                    <xdr:colOff>571500</xdr:colOff>
                    <xdr:row>126</xdr:row>
                    <xdr:rowOff>320040</xdr:rowOff>
                  </to>
                </anchor>
              </controlPr>
            </control>
          </mc:Choice>
        </mc:AlternateContent>
        <mc:AlternateContent xmlns:mc="http://schemas.openxmlformats.org/markup-compatibility/2006">
          <mc:Choice Requires="x14">
            <control shapeId="1161" r:id="rId135" name="Check Box 137">
              <controlPr defaultSize="0" autoPict="0">
                <anchor moveWithCells="1">
                  <from>
                    <xdr:col>11</xdr:col>
                    <xdr:colOff>175260</xdr:colOff>
                    <xdr:row>125</xdr:row>
                    <xdr:rowOff>53340</xdr:rowOff>
                  </from>
                  <to>
                    <xdr:col>25</xdr:col>
                    <xdr:colOff>571500</xdr:colOff>
                    <xdr:row>125</xdr:row>
                    <xdr:rowOff>281940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Simulasi Norma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Herlina Jeane Aldian</dc:creator>
  <cp:lastModifiedBy>I Made Suparsa</cp:lastModifiedBy>
  <cp:lastPrinted>2026-04-22T03:58:02Z</cp:lastPrinted>
  <dcterms:created xsi:type="dcterms:W3CDTF">2022-12-23T03:10:00Z</dcterms:created>
  <dcterms:modified xsi:type="dcterms:W3CDTF">2026-04-24T04:33:37Z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BD776A0716AD437D906BD41139884516_13</vt:lpwstr>
  </property>
  <property fmtid="{D5CDD505-2E9C-101B-9397-08002B2CF9AE}" pid="3" name="KSOProductBuildVer">
    <vt:lpwstr>1033-12.2.0.13215</vt:lpwstr>
  </property>
</Properties>
</file>